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l Bunker\Downloads\"/>
    </mc:Choice>
  </mc:AlternateContent>
  <xr:revisionPtr revIDLastSave="0" documentId="8_{95F4143E-BE63-4C13-92BB-8067B5921B00}" xr6:coauthVersionLast="47" xr6:coauthVersionMax="47" xr10:uidLastSave="{00000000-0000-0000-0000-000000000000}"/>
  <bookViews>
    <workbookView xWindow="733" yWindow="733" windowWidth="15047" windowHeight="7540" xr2:uid="{6DBFCF08-BC39-42FC-967F-0DB6348203F6}"/>
  </bookViews>
  <sheets>
    <sheet name="Sheet2" sheetId="1" r:id="rId1"/>
    <sheet name="by_number" sheetId="2" r:id="rId2"/>
  </sheets>
  <definedNames>
    <definedName name="_xlnm._FilterDatabase" localSheetId="1">by_number!$A$1:$I$327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4" i="2" l="1"/>
  <c r="G223" i="2"/>
  <c r="G222" i="2"/>
  <c r="G221" i="2"/>
  <c r="F221" i="2"/>
  <c r="G220" i="2"/>
  <c r="G219" i="2"/>
  <c r="G218" i="2"/>
  <c r="G217" i="2"/>
  <c r="G216" i="2"/>
  <c r="G215" i="2"/>
  <c r="F214" i="2"/>
  <c r="G214" i="2" s="1"/>
  <c r="G213" i="2"/>
  <c r="G212" i="2"/>
  <c r="G211" i="2"/>
  <c r="G209" i="2"/>
  <c r="F208" i="2"/>
  <c r="G208" i="2" s="1"/>
  <c r="G207" i="2"/>
  <c r="F206" i="2"/>
  <c r="G206" i="2" s="1"/>
  <c r="G204" i="2"/>
  <c r="G203" i="2"/>
  <c r="G202" i="2"/>
  <c r="F201" i="2"/>
  <c r="G201" i="2" s="1"/>
  <c r="G200" i="2"/>
  <c r="G199" i="2"/>
  <c r="G198" i="2"/>
  <c r="G197" i="2"/>
  <c r="G195" i="2"/>
  <c r="F193" i="2"/>
  <c r="G193" i="2" s="1"/>
  <c r="G192" i="2"/>
  <c r="F192" i="2"/>
  <c r="G191" i="2"/>
  <c r="G190" i="2"/>
  <c r="G189" i="2"/>
  <c r="G188" i="2"/>
  <c r="F187" i="2"/>
  <c r="G187" i="2" s="1"/>
  <c r="F186" i="2"/>
  <c r="G186" i="2" s="1"/>
  <c r="G185" i="2"/>
  <c r="F184" i="2"/>
  <c r="G184" i="2" s="1"/>
  <c r="G183" i="2"/>
  <c r="F182" i="2"/>
  <c r="G182" i="2" s="1"/>
  <c r="G181" i="2"/>
  <c r="F180" i="2"/>
  <c r="G180" i="2" s="1"/>
  <c r="G179" i="2"/>
  <c r="G178" i="2"/>
  <c r="F178" i="2"/>
  <c r="G177" i="2"/>
  <c r="G176" i="2"/>
  <c r="G175" i="2"/>
  <c r="G174" i="2"/>
  <c r="G173" i="2"/>
  <c r="G172" i="2"/>
  <c r="G171" i="2"/>
  <c r="F170" i="2"/>
  <c r="G170" i="2" s="1"/>
  <c r="G168" i="2"/>
  <c r="G166" i="2"/>
  <c r="G165" i="2"/>
  <c r="G164" i="2"/>
  <c r="F163" i="2"/>
  <c r="G163" i="2" s="1"/>
  <c r="G162" i="2"/>
  <c r="G161" i="2"/>
  <c r="G160" i="2"/>
  <c r="G159" i="2"/>
  <c r="G158" i="2"/>
  <c r="F158" i="2"/>
  <c r="G155" i="2"/>
  <c r="F155" i="2"/>
  <c r="G154" i="2"/>
  <c r="G153" i="2"/>
  <c r="G152" i="2"/>
  <c r="G151" i="2"/>
  <c r="F150" i="2"/>
  <c r="G150" i="2" s="1"/>
  <c r="G149" i="2"/>
  <c r="G148" i="2"/>
  <c r="G147" i="2"/>
  <c r="G146" i="2"/>
  <c r="G145" i="2"/>
  <c r="F145" i="2"/>
  <c r="G144" i="2"/>
  <c r="F144" i="2"/>
  <c r="G143" i="2"/>
  <c r="F142" i="2"/>
  <c r="G142" i="2" s="1"/>
  <c r="G141" i="2"/>
  <c r="G140" i="2"/>
  <c r="F139" i="2"/>
  <c r="G139" i="2" s="1"/>
  <c r="G138" i="2"/>
  <c r="G137" i="2"/>
  <c r="G136" i="2"/>
  <c r="G135" i="2"/>
  <c r="G134" i="2"/>
  <c r="G133" i="2"/>
  <c r="G132" i="2"/>
  <c r="G131" i="2"/>
  <c r="G130" i="2"/>
  <c r="G128" i="2"/>
  <c r="G127" i="2"/>
  <c r="F127" i="2"/>
  <c r="F126" i="2"/>
  <c r="G126" i="2" s="1"/>
  <c r="F125" i="2"/>
  <c r="G125" i="2" s="1"/>
  <c r="G124" i="2"/>
  <c r="F123" i="2"/>
  <c r="G123" i="2" s="1"/>
  <c r="G122" i="2"/>
  <c r="G121" i="2"/>
  <c r="G120" i="2"/>
  <c r="G119" i="2"/>
  <c r="G118" i="2"/>
  <c r="G117" i="2"/>
  <c r="G116" i="2"/>
  <c r="G115" i="2"/>
  <c r="G114" i="2"/>
  <c r="F113" i="2"/>
  <c r="G113" i="2" s="1"/>
  <c r="G112" i="2"/>
  <c r="G111" i="2"/>
  <c r="G110" i="2"/>
  <c r="F109" i="2"/>
  <c r="G109" i="2" s="1"/>
  <c r="G108" i="2"/>
  <c r="G107" i="2"/>
  <c r="G106" i="2"/>
  <c r="G105" i="2"/>
  <c r="G104" i="2"/>
  <c r="F104" i="2"/>
  <c r="G103" i="2"/>
  <c r="G102" i="2"/>
  <c r="G101" i="2"/>
  <c r="F100" i="2"/>
  <c r="G100" i="2" s="1"/>
  <c r="G99" i="2"/>
  <c r="G97" i="2"/>
  <c r="G96" i="2"/>
  <c r="F96" i="2"/>
  <c r="G95" i="2"/>
  <c r="G94" i="2"/>
  <c r="G93" i="2"/>
  <c r="G92" i="2"/>
  <c r="G91" i="2"/>
  <c r="G89" i="2"/>
  <c r="G88" i="2"/>
  <c r="G87" i="2"/>
  <c r="G86" i="2"/>
  <c r="G85" i="2"/>
  <c r="G84" i="2"/>
  <c r="G83" i="2"/>
  <c r="G82" i="2"/>
  <c r="G81" i="2"/>
  <c r="G80" i="2"/>
  <c r="F80" i="2"/>
  <c r="G79" i="2"/>
  <c r="G78" i="2"/>
  <c r="F77" i="2"/>
  <c r="G77" i="2" s="1"/>
  <c r="F76" i="2"/>
  <c r="G76" i="2" s="1"/>
  <c r="G75" i="2"/>
  <c r="F74" i="2"/>
  <c r="G74" i="2" s="1"/>
  <c r="G72" i="2"/>
  <c r="G71" i="2"/>
  <c r="G70" i="2"/>
  <c r="G69" i="2"/>
  <c r="G68" i="2"/>
  <c r="G67" i="2"/>
  <c r="F66" i="2"/>
  <c r="G66" i="2" s="1"/>
  <c r="G65" i="2"/>
  <c r="G64" i="2"/>
  <c r="G63" i="2"/>
  <c r="F63" i="2"/>
  <c r="G62" i="2"/>
  <c r="G61" i="2"/>
  <c r="G60" i="2"/>
  <c r="G59" i="2"/>
  <c r="G58" i="2"/>
  <c r="G57" i="2"/>
  <c r="G56" i="2"/>
  <c r="G55" i="2"/>
  <c r="G54" i="2"/>
  <c r="G53" i="2"/>
  <c r="G52" i="2"/>
  <c r="G51" i="2"/>
  <c r="F51" i="2"/>
  <c r="F50" i="2"/>
  <c r="G50" i="2" s="1"/>
  <c r="G49" i="2"/>
  <c r="G48" i="2"/>
  <c r="F47" i="2"/>
  <c r="G47" i="2" s="1"/>
  <c r="G45" i="2"/>
  <c r="G44" i="2"/>
  <c r="F43" i="2"/>
  <c r="G43" i="2" s="1"/>
  <c r="G42" i="2"/>
  <c r="G41" i="2"/>
  <c r="G40" i="2"/>
  <c r="G38" i="2"/>
  <c r="G37" i="2"/>
  <c r="G36" i="2"/>
  <c r="G35" i="2"/>
  <c r="G34" i="2"/>
  <c r="F34" i="2"/>
  <c r="G33" i="2"/>
  <c r="G32" i="2"/>
  <c r="G31" i="2"/>
  <c r="G30" i="2"/>
  <c r="G29" i="2"/>
  <c r="G28" i="2"/>
  <c r="G27" i="2"/>
  <c r="G26" i="2"/>
  <c r="J25" i="2"/>
  <c r="K25" i="2" s="1"/>
  <c r="G25" i="2"/>
  <c r="J24" i="2"/>
  <c r="G24" i="2"/>
  <c r="J23" i="2"/>
  <c r="J26" i="2" s="1"/>
  <c r="G23" i="2"/>
  <c r="G22" i="2"/>
  <c r="G21" i="2"/>
  <c r="J20" i="2"/>
  <c r="G20" i="2"/>
  <c r="G19" i="2"/>
  <c r="J18" i="2"/>
  <c r="K18" i="2" s="1"/>
  <c r="G18" i="2"/>
  <c r="J17" i="2"/>
  <c r="J16" i="2"/>
  <c r="J19" i="2" s="1"/>
  <c r="J21" i="2" s="1"/>
  <c r="G16" i="2"/>
  <c r="G15" i="2"/>
  <c r="F14" i="2"/>
  <c r="G14" i="2" s="1"/>
  <c r="J13" i="2"/>
  <c r="F13" i="2"/>
  <c r="G13" i="2" s="1"/>
  <c r="G12" i="2"/>
  <c r="F12" i="2"/>
  <c r="J11" i="2"/>
  <c r="K11" i="2" s="1"/>
  <c r="G11" i="2"/>
  <c r="J10" i="2"/>
  <c r="F10" i="2"/>
  <c r="G10" i="2" s="1"/>
  <c r="J9" i="2"/>
  <c r="J12" i="2" s="1"/>
  <c r="J14" i="2" s="1"/>
  <c r="G9" i="2"/>
  <c r="F9" i="2"/>
  <c r="G8" i="2"/>
  <c r="F7" i="2"/>
  <c r="G7" i="2" s="1"/>
  <c r="G5" i="2"/>
  <c r="F5" i="2"/>
  <c r="J4" i="2"/>
  <c r="K4" i="2" s="1"/>
  <c r="G4" i="2"/>
  <c r="J3" i="2"/>
  <c r="G3" i="2"/>
  <c r="J2" i="2"/>
  <c r="J5" i="2" s="1"/>
  <c r="G2" i="2"/>
  <c r="F2" i="2"/>
  <c r="J30" i="2" l="1"/>
  <c r="J27" i="2"/>
  <c r="J28" i="2" s="1"/>
  <c r="J6" i="2"/>
  <c r="J7" i="2" s="1"/>
</calcChain>
</file>

<file path=xl/sharedStrings.xml><?xml version="1.0" encoding="utf-8"?>
<sst xmlns="http://schemas.openxmlformats.org/spreadsheetml/2006/main" count="1724" uniqueCount="397">
  <si>
    <t>Number</t>
  </si>
  <si>
    <t>Forename</t>
  </si>
  <si>
    <t>Surname</t>
  </si>
  <si>
    <t>Distance</t>
  </si>
  <si>
    <t>Start Time</t>
  </si>
  <si>
    <t>Finish Time</t>
  </si>
  <si>
    <t>Total Time</t>
  </si>
  <si>
    <t>Ronnie</t>
  </si>
  <si>
    <t>Ambrose</t>
  </si>
  <si>
    <t>S</t>
  </si>
  <si>
    <t>n/s</t>
  </si>
  <si>
    <t>entries</t>
  </si>
  <si>
    <t>n/s %</t>
  </si>
  <si>
    <t>Jessica</t>
  </si>
  <si>
    <t>Anstee</t>
  </si>
  <si>
    <t>withdrew before day</t>
  </si>
  <si>
    <t>Sylvia</t>
  </si>
  <si>
    <t>non-starters</t>
  </si>
  <si>
    <t>Rachel</t>
  </si>
  <si>
    <t>Armstrong</t>
  </si>
  <si>
    <t>L</t>
  </si>
  <si>
    <t>w/d</t>
  </si>
  <si>
    <t>starters</t>
  </si>
  <si>
    <t>Daniel</t>
  </si>
  <si>
    <t>Austin</t>
  </si>
  <si>
    <t>M</t>
  </si>
  <si>
    <t>nas</t>
  </si>
  <si>
    <t>retired</t>
  </si>
  <si>
    <t>Tracy</t>
  </si>
  <si>
    <t>Avill</t>
  </si>
  <si>
    <t>finished</t>
  </si>
  <si>
    <t>Ingrid</t>
  </si>
  <si>
    <t>Bacon</t>
  </si>
  <si>
    <t>John</t>
  </si>
  <si>
    <t>Bailey</t>
  </si>
  <si>
    <t>short route entries</t>
  </si>
  <si>
    <t>Barham</t>
  </si>
  <si>
    <t>short route withdrew</t>
  </si>
  <si>
    <t>Simon</t>
  </si>
  <si>
    <t>Barnett</t>
  </si>
  <si>
    <t>short route non-starters</t>
  </si>
  <si>
    <t>Steve</t>
  </si>
  <si>
    <t>Bass</t>
  </si>
  <si>
    <t>short route starters</t>
  </si>
  <si>
    <t>Kingsley</t>
  </si>
  <si>
    <t>Basson</t>
  </si>
  <si>
    <t>short route retired</t>
  </si>
  <si>
    <t>Jane</t>
  </si>
  <si>
    <t>Bates</t>
  </si>
  <si>
    <t>short route finished</t>
  </si>
  <si>
    <t>“13”</t>
  </si>
  <si>
    <t>Brin</t>
  </si>
  <si>
    <t>Bunker</t>
  </si>
  <si>
    <t>Mark</t>
  </si>
  <si>
    <t>Beesley</t>
  </si>
  <si>
    <t>medium route entries</t>
  </si>
  <si>
    <t>Alzbeta</t>
  </si>
  <si>
    <t>Benn</t>
  </si>
  <si>
    <t>medium route withdrew</t>
  </si>
  <si>
    <t>Colin</t>
  </si>
  <si>
    <t>Bickle</t>
  </si>
  <si>
    <t>medium route non-starters</t>
  </si>
  <si>
    <t>Rob</t>
  </si>
  <si>
    <t>Bishop</t>
  </si>
  <si>
    <t>medium route starters</t>
  </si>
  <si>
    <t>Andy</t>
  </si>
  <si>
    <t>Blair</t>
  </si>
  <si>
    <t>medium route retired</t>
  </si>
  <si>
    <t>Blanchard</t>
  </si>
  <si>
    <t>medium route finished</t>
  </si>
  <si>
    <t>Andrew</t>
  </si>
  <si>
    <t>Boulden</t>
  </si>
  <si>
    <t>Dee</t>
  </si>
  <si>
    <t>Brockway</t>
  </si>
  <si>
    <t>long route entries</t>
  </si>
  <si>
    <t>Hannah</t>
  </si>
  <si>
    <t>Brown</t>
  </si>
  <si>
    <t>long route withdrew</t>
  </si>
  <si>
    <t>Claire</t>
  </si>
  <si>
    <t>Bryans</t>
  </si>
  <si>
    <t>long route non-starters</t>
  </si>
  <si>
    <t>George</t>
  </si>
  <si>
    <t>long route starters</t>
  </si>
  <si>
    <t>Isobel</t>
  </si>
  <si>
    <t>long route retired</t>
  </si>
  <si>
    <t>Seamus</t>
  </si>
  <si>
    <t>long route finished</t>
  </si>
  <si>
    <t>Tarn</t>
  </si>
  <si>
    <t>Christine</t>
  </si>
  <si>
    <t>Burns</t>
  </si>
  <si>
    <t>no answer sheet (nas)</t>
  </si>
  <si>
    <t>Mike</t>
  </si>
  <si>
    <t>Burrows</t>
  </si>
  <si>
    <t>incomplete answer sheet</t>
  </si>
  <si>
    <t>Sue</t>
  </si>
  <si>
    <t>Burton</t>
  </si>
  <si>
    <t>complete answer sheet</t>
  </si>
  <si>
    <t>Graham</t>
  </si>
  <si>
    <t>Busch</t>
  </si>
  <si>
    <t>Jill</t>
  </si>
  <si>
    <t>manual entries</t>
  </si>
  <si>
    <t>Melissa</t>
  </si>
  <si>
    <t>Butcher</t>
  </si>
  <si>
    <t>Philip John</t>
  </si>
  <si>
    <t>Butler</t>
  </si>
  <si>
    <t>changed route</t>
  </si>
  <si>
    <t>at start</t>
  </si>
  <si>
    <t>at cp1</t>
  </si>
  <si>
    <t>at cp2</t>
  </si>
  <si>
    <t>Owen</t>
  </si>
  <si>
    <t>Byrne</t>
  </si>
  <si>
    <t>short to medium</t>
  </si>
  <si>
    <t>Carpenter</t>
  </si>
  <si>
    <t>short to long</t>
  </si>
  <si>
    <t>Lotte</t>
  </si>
  <si>
    <t>Carritt</t>
  </si>
  <si>
    <t>missed cp1</t>
  </si>
  <si>
    <t>medium to short</t>
  </si>
  <si>
    <t>Roy</t>
  </si>
  <si>
    <t>Carter</t>
  </si>
  <si>
    <t>medium to long</t>
  </si>
  <si>
    <t>Eric</t>
  </si>
  <si>
    <t>Cartwright</t>
  </si>
  <si>
    <t>long to short</t>
  </si>
  <si>
    <t>Jackie</t>
  </si>
  <si>
    <t>Carver</t>
  </si>
  <si>
    <t>long to medium</t>
  </si>
  <si>
    <t>Clare</t>
  </si>
  <si>
    <t>Chandler</t>
  </si>
  <si>
    <t>Charleston</t>
  </si>
  <si>
    <t>Rosemary</t>
  </si>
  <si>
    <t>Chater</t>
  </si>
  <si>
    <t>Clark</t>
  </si>
  <si>
    <t>Clarke</t>
  </si>
  <si>
    <t>Barbara</t>
  </si>
  <si>
    <t>Clayton</t>
  </si>
  <si>
    <t>Nicholas</t>
  </si>
  <si>
    <t>Cockburn</t>
  </si>
  <si>
    <t>Coey</t>
  </si>
  <si>
    <t>Charlotte</t>
  </si>
  <si>
    <t>Cook</t>
  </si>
  <si>
    <t>Frances</t>
  </si>
  <si>
    <t>Cooke</t>
  </si>
  <si>
    <t>Peter</t>
  </si>
  <si>
    <t>Cowlyn</t>
  </si>
  <si>
    <t>Bill</t>
  </si>
  <si>
    <t>Crane</t>
  </si>
  <si>
    <t>Helen</t>
  </si>
  <si>
    <t>Crossland</t>
  </si>
  <si>
    <t>Liz</t>
  </si>
  <si>
    <t>Crowley</t>
  </si>
  <si>
    <t>Sharon</t>
  </si>
  <si>
    <t>David</t>
  </si>
  <si>
    <t>Davidson</t>
  </si>
  <si>
    <t>Emma</t>
  </si>
  <si>
    <t>Davis</t>
  </si>
  <si>
    <t>Dean</t>
  </si>
  <si>
    <t>Sarah</t>
  </si>
  <si>
    <t>Deeks</t>
  </si>
  <si>
    <t>Deller</t>
  </si>
  <si>
    <t>Demmery</t>
  </si>
  <si>
    <t>Glen</t>
  </si>
  <si>
    <t>Dobson</t>
  </si>
  <si>
    <t>Stephen</t>
  </si>
  <si>
    <t>Dodd</t>
  </si>
  <si>
    <t>Mick</t>
  </si>
  <si>
    <t>Dodge</t>
  </si>
  <si>
    <t>Dolby</t>
  </si>
  <si>
    <t>Tony</t>
  </si>
  <si>
    <t>Dolphin</t>
  </si>
  <si>
    <t>Ron</t>
  </si>
  <si>
    <t>Doole</t>
  </si>
  <si>
    <t>Edwards</t>
  </si>
  <si>
    <t>Paulette</t>
  </si>
  <si>
    <t>Eldridge</t>
  </si>
  <si>
    <t>Empringham</t>
  </si>
  <si>
    <t>Escott</t>
  </si>
  <si>
    <t>Fipkin</t>
  </si>
  <si>
    <t>Susan</t>
  </si>
  <si>
    <t>Foot</t>
  </si>
  <si>
    <t>Katy</t>
  </si>
  <si>
    <t>Fornazaric</t>
  </si>
  <si>
    <t>Anthony</t>
  </si>
  <si>
    <t>Forrest</t>
  </si>
  <si>
    <t>Foster</t>
  </si>
  <si>
    <t>Pablo</t>
  </si>
  <si>
    <t>Fouz Perez</t>
  </si>
  <si>
    <t>rtd</t>
  </si>
  <si>
    <t>Francis</t>
  </si>
  <si>
    <t>Michael</t>
  </si>
  <si>
    <t>Freeman</t>
  </si>
  <si>
    <t>Philip</t>
  </si>
  <si>
    <t>Friede</t>
  </si>
  <si>
    <t>Piers</t>
  </si>
  <si>
    <t>Fuller</t>
  </si>
  <si>
    <t>William</t>
  </si>
  <si>
    <t>Garrett</t>
  </si>
  <si>
    <t>Sally</t>
  </si>
  <si>
    <t>Lynn</t>
  </si>
  <si>
    <t>Garricks</t>
  </si>
  <si>
    <t>Nicola</t>
  </si>
  <si>
    <t>Gilmour</t>
  </si>
  <si>
    <t>Carol</t>
  </si>
  <si>
    <t>Golding</t>
  </si>
  <si>
    <t>Ian</t>
  </si>
  <si>
    <t>Gower</t>
  </si>
  <si>
    <t>Grace</t>
  </si>
  <si>
    <t>Jocelyn</t>
  </si>
  <si>
    <t>Granger</t>
  </si>
  <si>
    <t>Garry</t>
  </si>
  <si>
    <t>Grey</t>
  </si>
  <si>
    <t>Roma</t>
  </si>
  <si>
    <t>Haigh</t>
  </si>
  <si>
    <t>Hamson</t>
  </si>
  <si>
    <t>Harris</t>
  </si>
  <si>
    <t>Kerry</t>
  </si>
  <si>
    <t>Hart</t>
  </si>
  <si>
    <t>Paul</t>
  </si>
  <si>
    <t>Harwood</t>
  </si>
  <si>
    <t>Barry</t>
  </si>
  <si>
    <t>Haws</t>
  </si>
  <si>
    <t>Robin</t>
  </si>
  <si>
    <t>Hay</t>
  </si>
  <si>
    <t>Richard</t>
  </si>
  <si>
    <t>Haynes</t>
  </si>
  <si>
    <t>Hearn</t>
  </si>
  <si>
    <t>Hill</t>
  </si>
  <si>
    <t>Rachael</t>
  </si>
  <si>
    <t>Hine</t>
  </si>
  <si>
    <t>Hines</t>
  </si>
  <si>
    <t>Robert</t>
  </si>
  <si>
    <t>Hodges</t>
  </si>
  <si>
    <t>Sandy</t>
  </si>
  <si>
    <t>Robert James</t>
  </si>
  <si>
    <t>Hodges Jnr</t>
  </si>
  <si>
    <t>Frank</t>
  </si>
  <si>
    <t>Hodgson</t>
  </si>
  <si>
    <t>Holgate</t>
  </si>
  <si>
    <t>Hollowell</t>
  </si>
  <si>
    <t>Rebecca</t>
  </si>
  <si>
    <t>Howard</t>
  </si>
  <si>
    <t>Howes</t>
  </si>
  <si>
    <t>Pauline</t>
  </si>
  <si>
    <t>Matt</t>
  </si>
  <si>
    <t>Humphreys</t>
  </si>
  <si>
    <t>Linda</t>
  </si>
  <si>
    <t>Huxley</t>
  </si>
  <si>
    <t>Emine</t>
  </si>
  <si>
    <t>Ismail de Sanchez</t>
  </si>
  <si>
    <t>Ewelina</t>
  </si>
  <si>
    <t>Jankowska</t>
  </si>
  <si>
    <t>Johnson</t>
  </si>
  <si>
    <t>Jones</t>
  </si>
  <si>
    <t>Jo</t>
  </si>
  <si>
    <t>Mary</t>
  </si>
  <si>
    <t>Joyce</t>
  </si>
  <si>
    <t>missed cp2</t>
  </si>
  <si>
    <t>Christopher</t>
  </si>
  <si>
    <t>Kay</t>
  </si>
  <si>
    <t>Cheryl</t>
  </si>
  <si>
    <t>Kempster</t>
  </si>
  <si>
    <t>Greer</t>
  </si>
  <si>
    <t>Kidney</t>
  </si>
  <si>
    <t>Martin</t>
  </si>
  <si>
    <t>Kirwan</t>
  </si>
  <si>
    <t>Nuala</t>
  </si>
  <si>
    <t>Laird</t>
  </si>
  <si>
    <t>Chris</t>
  </si>
  <si>
    <t>Lansdown</t>
  </si>
  <si>
    <t>Corrina</t>
  </si>
  <si>
    <t>Law</t>
  </si>
  <si>
    <t>Harriet</t>
  </si>
  <si>
    <t>Lemon</t>
  </si>
  <si>
    <t>Megan</t>
  </si>
  <si>
    <t>Lennox</t>
  </si>
  <si>
    <t>Little</t>
  </si>
  <si>
    <t>Amy</t>
  </si>
  <si>
    <t>Lomax</t>
  </si>
  <si>
    <t>Longstaff</t>
  </si>
  <si>
    <t>Low</t>
  </si>
  <si>
    <t>Carole</t>
  </si>
  <si>
    <t>Lydon</t>
  </si>
  <si>
    <t>Macdonald</t>
  </si>
  <si>
    <t>Duncan</t>
  </si>
  <si>
    <t>Macgregor</t>
  </si>
  <si>
    <t>Manning</t>
  </si>
  <si>
    <t>Marsh</t>
  </si>
  <si>
    <t>Maxine</t>
  </si>
  <si>
    <t>Marshall</t>
  </si>
  <si>
    <t>Marvell</t>
  </si>
  <si>
    <t>Mason</t>
  </si>
  <si>
    <t>McMorrow</t>
  </si>
  <si>
    <t>Medcalf</t>
  </si>
  <si>
    <t>Celia</t>
  </si>
  <si>
    <t>Mills</t>
  </si>
  <si>
    <t>Kevin</t>
  </si>
  <si>
    <t>Minter</t>
  </si>
  <si>
    <t>Sandra</t>
  </si>
  <si>
    <t>Mogan</t>
  </si>
  <si>
    <t>Adrian</t>
  </si>
  <si>
    <t>Moody</t>
  </si>
  <si>
    <t>Lesley</t>
  </si>
  <si>
    <t>Muggeridge</t>
  </si>
  <si>
    <t>Murdoch</t>
  </si>
  <si>
    <t>Newnham</t>
  </si>
  <si>
    <t>Wendy</t>
  </si>
  <si>
    <t>Parker</t>
  </si>
  <si>
    <t>Debra</t>
  </si>
  <si>
    <t>Pettit</t>
  </si>
  <si>
    <t>Porteous</t>
  </si>
  <si>
    <t>Glyn</t>
  </si>
  <si>
    <t>Raymen</t>
  </si>
  <si>
    <t>Kim</t>
  </si>
  <si>
    <t>Reed</t>
  </si>
  <si>
    <t>Lloyd</t>
  </si>
  <si>
    <t>Rees</t>
  </si>
  <si>
    <t>Owain</t>
  </si>
  <si>
    <t>Julie</t>
  </si>
  <si>
    <t>Reeves</t>
  </si>
  <si>
    <t>Richardson</t>
  </si>
  <si>
    <t>Kelvin</t>
  </si>
  <si>
    <t>Ripley</t>
  </si>
  <si>
    <t>Lisa</t>
  </si>
  <si>
    <t>Alan</t>
  </si>
  <si>
    <t>Robertson</t>
  </si>
  <si>
    <t>James</t>
  </si>
  <si>
    <t>Robinson</t>
  </si>
  <si>
    <t>Corinne</t>
  </si>
  <si>
    <t>Rodgers</t>
  </si>
  <si>
    <t>Marcus</t>
  </si>
  <si>
    <t>Rogers</t>
  </si>
  <si>
    <t>Jon</t>
  </si>
  <si>
    <t>Roots</t>
  </si>
  <si>
    <t>Sam</t>
  </si>
  <si>
    <t>Ryall</t>
  </si>
  <si>
    <t>Ryder</t>
  </si>
  <si>
    <t>Saccoccio</t>
  </si>
  <si>
    <t>Sawyer</t>
  </si>
  <si>
    <t>Scales</t>
  </si>
  <si>
    <t>Clive</t>
  </si>
  <si>
    <t>Tim</t>
  </si>
  <si>
    <t>Sharp</t>
  </si>
  <si>
    <t>Shears</t>
  </si>
  <si>
    <t>Edward</t>
  </si>
  <si>
    <t>Short</t>
  </si>
  <si>
    <t>Shotbolt</t>
  </si>
  <si>
    <t>Patricia</t>
  </si>
  <si>
    <t>Sidebottom</t>
  </si>
  <si>
    <t>Smart</t>
  </si>
  <si>
    <t>H</t>
  </si>
  <si>
    <t>Smith</t>
  </si>
  <si>
    <t>Brian</t>
  </si>
  <si>
    <t>Starr</t>
  </si>
  <si>
    <t>Jonathan</t>
  </si>
  <si>
    <t>Steeds</t>
  </si>
  <si>
    <t>Roger</t>
  </si>
  <si>
    <t>Story</t>
  </si>
  <si>
    <t>Gill</t>
  </si>
  <si>
    <t>Struthers</t>
  </si>
  <si>
    <t>Summers</t>
  </si>
  <si>
    <t>Sutherland</t>
  </si>
  <si>
    <t>Thompson</t>
  </si>
  <si>
    <t>Thorne</t>
  </si>
  <si>
    <t>Louise</t>
  </si>
  <si>
    <t>Tidbury</t>
  </si>
  <si>
    <t>Ben</t>
  </si>
  <si>
    <t>Tidman</t>
  </si>
  <si>
    <t>Elizabeth</t>
  </si>
  <si>
    <t>Tunna</t>
  </si>
  <si>
    <t>Anick</t>
  </si>
  <si>
    <t>Valapinee</t>
  </si>
  <si>
    <t>Nick</t>
  </si>
  <si>
    <t>Vanson</t>
  </si>
  <si>
    <t>Veevers</t>
  </si>
  <si>
    <t>Venning</t>
  </si>
  <si>
    <t>Anne</t>
  </si>
  <si>
    <t>Wade</t>
  </si>
  <si>
    <t>Vaughan</t>
  </si>
  <si>
    <t>Lisa Joanne</t>
  </si>
  <si>
    <t>Walbridge</t>
  </si>
  <si>
    <t>Ross</t>
  </si>
  <si>
    <t>Weston</t>
  </si>
  <si>
    <t>Shirley</t>
  </si>
  <si>
    <t>White</t>
  </si>
  <si>
    <t>Sylvie</t>
  </si>
  <si>
    <t>Nigel</t>
  </si>
  <si>
    <t>Whitehead</t>
  </si>
  <si>
    <t>Whittaker</t>
  </si>
  <si>
    <t>Wickham</t>
  </si>
  <si>
    <t>Rita</t>
  </si>
  <si>
    <t>Williams</t>
  </si>
  <si>
    <t>Sarah Kirsty</t>
  </si>
  <si>
    <t>Woodhouse</t>
  </si>
  <si>
    <t>Woolliams</t>
  </si>
  <si>
    <t>Yorke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</si>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</sst>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9]hh&quot;:&quot;mm"/>
    <numFmt numFmtId="165" formatCode="[$-809]#%"/>
    <numFmt numFmtId="166" formatCode="[$-809]General"/>
    <numFmt numFmtId="167" formatCode="[$-809]#.00"/>
    <numFmt numFmtId="168" formatCode="[$£-809]#,##0.00;[Red]&quot;-&quot;[$£-809]#,##0.00"/>
  </numFmts>
  <fonts count="6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6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8" fontId="3" fillId="0" borderId="0" applyBorder="0" applyProtection="0"/>
  </cellStyleXfs>
  <cellXfs count="11">
    <xf numFmtId="0" fontId="0" fillId="0" borderId="0" xfId="0"/>
    <xf numFmtId="49" fontId="4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1" applyNumberFormat="1" applyFont="1" applyFill="1" applyAlignment="1" applyProtection="1">
      <alignment horizontal="center" vertical="center"/>
    </xf>
    <xf numFmtId="166" fontId="5" fillId="0" borderId="0" xfId="1" applyFont="1" applyFill="1" applyAlignment="1" applyProtection="1">
      <alignment horizontal="center" vertical="center"/>
    </xf>
    <xf numFmtId="167" fontId="5" fillId="0" borderId="0" xfId="1" applyNumberFormat="1" applyFont="1" applyFill="1" applyAlignment="1" applyProtection="1">
      <alignment horizontal="center" vertical="center"/>
    </xf>
    <xf numFmtId="0" fontId="5" fillId="0" borderId="0" xfId="0" applyFont="1" applyFill="1"/>
    <xf numFmtId="165" fontId="5" fillId="0" borderId="0" xfId="1" applyNumberFormat="1" applyFont="1" applyFill="1" applyAlignment="1" applyProtection="1">
      <alignment horizontal="center" vertical="center"/>
    </xf>
    <xf numFmtId="0" fontId="0" fillId="0" borderId="0" xfId="0" applyFill="1"/>
  </cellXfs>
  <cellStyles count="6">
    <cellStyle name="Excel Built-in Normal" xfId="1" xr:uid="{2B5E7ABC-0291-44D8-9D0D-1332DE15FA03}"/>
    <cellStyle name="Heading" xfId="2" xr:uid="{6C218407-6C86-41FB-87F9-978EFE08BFD5}"/>
    <cellStyle name="Heading1" xfId="3" xr:uid="{1C8A3D85-F76A-4D19-A3C6-89AB87E0E346}"/>
    <cellStyle name="Normal" xfId="0" builtinId="0" customBuiltin="1"/>
    <cellStyle name="Result" xfId="4" xr:uid="{3FF20C84-A3DB-47F4-AF0D-58F90A817913}"/>
    <cellStyle name="Result2" xfId="5" xr:uid="{56E7BCBF-B6C1-4EA3-88F4-405D98384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75C6A4-8837-4062-A0B9-6CD3E3490938}" name="__xlnm._FilterDatabase" displayName="__xlnm._FilterDatabase" ref="A1:I327" totalsRowShown="0">
  <tableColumns count="9">
    <tableColumn id="1" xr3:uid="{71E5A404-34F2-4920-84F0-E6F80C87F29D}" name="Number"/>
    <tableColumn id="2" xr3:uid="{1CC15219-03C9-47D9-AC09-59E5C98341BE}" name="Forename"/>
    <tableColumn id="3" xr3:uid="{87A74886-3EF9-46F6-8839-65998CB56E32}" name="Surname"/>
    <tableColumn id="4" xr3:uid="{FF3D7647-336E-4BC2-BB16-F818FD12D988}" name="Distance"/>
    <tableColumn id="5" xr3:uid="{6374F14F-C4A9-4CE3-B32F-770152A358F9}" name="Start Time"/>
    <tableColumn id="6" xr3:uid="{12F8A8E9-5142-46E4-82E8-1349A27CB84D}" name="Finish Time"/>
    <tableColumn id="7" xr3:uid="{73F4A499-52CF-497A-BBEA-873A7B83C69D}" name="Total Time"/>
    <tableColumn id="8" xr3:uid="{4CE6E0C6-A07A-4F8A-8674-81A1EC521815}" name="Column1"/>
    <tableColumn id="9" xr3:uid="{2D697359-3E8C-4995-8748-59E75E4B8EFA}" name="Column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315B-7306-4753-A360-31B6FC62E1EE}">
  <dimension ref="A1:AMJ341"/>
  <sheetViews>
    <sheetView tabSelected="1" workbookViewId="0"/>
  </sheetViews>
  <sheetFormatPr defaultColWidth="9" defaultRowHeight="15.2"/>
  <cols>
    <col min="1" max="1" width="8.5" style="6" customWidth="1"/>
    <col min="2" max="2" width="15.109375" style="6" customWidth="1"/>
    <col min="3" max="3" width="19" style="6" customWidth="1"/>
    <col min="4" max="4" width="9.109375" style="6" customWidth="1"/>
    <col min="5" max="5" width="10.609375" style="5" customWidth="1"/>
    <col min="6" max="6" width="11.71875" style="5" customWidth="1"/>
    <col min="7" max="7" width="10.88671875" style="5" customWidth="1"/>
    <col min="8" max="8" width="10" style="6" customWidth="1"/>
    <col min="9" max="9" width="24.71875" style="6" customWidth="1"/>
    <col min="10" max="10" width="9.71875" style="6" customWidth="1"/>
    <col min="11" max="1024" width="8.5" style="6" customWidth="1"/>
    <col min="1025" max="1025" width="9" customWidth="1"/>
  </cols>
  <sheetData>
    <row r="1" spans="1:1020" s="1" customFormat="1" ht="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1020" customFormat="1" ht="15.35">
      <c r="A2" s="3">
        <v>1</v>
      </c>
      <c r="B2" s="4" t="s">
        <v>7</v>
      </c>
      <c r="C2" s="4" t="s">
        <v>8</v>
      </c>
      <c r="D2" s="3" t="s">
        <v>9</v>
      </c>
      <c r="E2" s="5" t="s">
        <v>10</v>
      </c>
      <c r="F2" s="5" t="s">
        <v>10</v>
      </c>
      <c r="G2" s="5" t="s">
        <v>10</v>
      </c>
      <c r="H2" s="5"/>
      <c r="I2" s="6" t="s">
        <v>11</v>
      </c>
      <c r="J2" s="6">
        <v>223</v>
      </c>
      <c r="K2" s="6" t="s">
        <v>12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</row>
    <row r="3" spans="1:1020" customFormat="1" ht="15.35">
      <c r="A3" s="3">
        <v>2</v>
      </c>
      <c r="B3" s="4" t="s">
        <v>13</v>
      </c>
      <c r="C3" s="4" t="s">
        <v>14</v>
      </c>
      <c r="D3" s="3" t="s">
        <v>9</v>
      </c>
      <c r="E3" s="5">
        <v>0.36736111111111108</v>
      </c>
      <c r="F3" s="5">
        <v>0.60972222222222228</v>
      </c>
      <c r="G3" s="5">
        <v>0.24236111111111111</v>
      </c>
      <c r="H3" s="5"/>
      <c r="I3" s="6" t="s">
        <v>15</v>
      </c>
      <c r="J3" s="6">
        <v>7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</row>
    <row r="4" spans="1:1020" customFormat="1" ht="15.35">
      <c r="A4" s="3">
        <v>3</v>
      </c>
      <c r="B4" s="4" t="s">
        <v>16</v>
      </c>
      <c r="C4" s="4" t="s">
        <v>14</v>
      </c>
      <c r="D4" s="3" t="s">
        <v>9</v>
      </c>
      <c r="E4" s="5">
        <v>0.36736111111111108</v>
      </c>
      <c r="F4" s="5">
        <v>0.60972222222222228</v>
      </c>
      <c r="G4" s="5">
        <v>0.24236111111111111</v>
      </c>
      <c r="H4" s="5"/>
      <c r="I4" s="6" t="s">
        <v>17</v>
      </c>
      <c r="J4" s="6">
        <v>43</v>
      </c>
      <c r="K4" s="7">
        <v>19.282511210762301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</row>
    <row r="5" spans="1:1020" customFormat="1" ht="15.35">
      <c r="A5" s="3">
        <v>4</v>
      </c>
      <c r="B5" s="4" t="s">
        <v>18</v>
      </c>
      <c r="C5" s="4" t="s">
        <v>19</v>
      </c>
      <c r="D5" s="3" t="s">
        <v>20</v>
      </c>
      <c r="E5" s="5" t="s">
        <v>21</v>
      </c>
      <c r="F5" s="5" t="s">
        <v>21</v>
      </c>
      <c r="G5" s="5" t="s">
        <v>21</v>
      </c>
      <c r="H5" s="5"/>
      <c r="I5" s="6" t="s">
        <v>22</v>
      </c>
      <c r="J5" s="6">
        <v>173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</row>
    <row r="6" spans="1:1020" customFormat="1" ht="15.35">
      <c r="A6" s="3">
        <v>5</v>
      </c>
      <c r="B6" s="4" t="s">
        <v>23</v>
      </c>
      <c r="C6" s="4" t="s">
        <v>24</v>
      </c>
      <c r="D6" s="3" t="s">
        <v>25</v>
      </c>
      <c r="E6" s="5">
        <v>0.33333333333333331</v>
      </c>
      <c r="F6" s="5" t="s">
        <v>26</v>
      </c>
      <c r="G6" s="5" t="s">
        <v>26</v>
      </c>
      <c r="H6" s="5"/>
      <c r="I6" s="6" t="s">
        <v>27</v>
      </c>
      <c r="J6" s="6">
        <v>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</row>
    <row r="7" spans="1:1020" customFormat="1" ht="15.35">
      <c r="A7" s="3">
        <v>6</v>
      </c>
      <c r="B7" s="4" t="s">
        <v>28</v>
      </c>
      <c r="C7" s="4" t="s">
        <v>29</v>
      </c>
      <c r="D7" s="3" t="s">
        <v>20</v>
      </c>
      <c r="E7" s="5" t="s">
        <v>10</v>
      </c>
      <c r="F7" s="5" t="s">
        <v>10</v>
      </c>
      <c r="G7" s="5" t="s">
        <v>10</v>
      </c>
      <c r="H7" s="5"/>
      <c r="I7" s="6" t="s">
        <v>30</v>
      </c>
      <c r="J7" s="6">
        <v>167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</row>
    <row r="8" spans="1:1020" customFormat="1" ht="15.35">
      <c r="A8" s="3">
        <v>7</v>
      </c>
      <c r="B8" s="4" t="s">
        <v>31</v>
      </c>
      <c r="C8" s="4" t="s">
        <v>32</v>
      </c>
      <c r="D8" s="3" t="s">
        <v>25</v>
      </c>
      <c r="E8" s="5">
        <v>0.36805555555555552</v>
      </c>
      <c r="F8" s="5">
        <v>0.59652777777777777</v>
      </c>
      <c r="G8" s="5">
        <v>0.22847222222222224</v>
      </c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</row>
    <row r="9" spans="1:1020" customFormat="1" ht="15.35">
      <c r="A9" s="3">
        <v>8</v>
      </c>
      <c r="B9" s="4" t="s">
        <v>33</v>
      </c>
      <c r="C9" s="4" t="s">
        <v>34</v>
      </c>
      <c r="D9" s="3" t="s">
        <v>25</v>
      </c>
      <c r="E9" s="5" t="s">
        <v>10</v>
      </c>
      <c r="F9" s="5" t="s">
        <v>10</v>
      </c>
      <c r="G9" s="5" t="s">
        <v>10</v>
      </c>
      <c r="H9" s="5"/>
      <c r="I9" s="6" t="s">
        <v>35</v>
      </c>
      <c r="J9" s="6">
        <v>40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</row>
    <row r="10" spans="1:1020" customFormat="1" ht="15.35">
      <c r="A10" s="3">
        <v>9</v>
      </c>
      <c r="B10" s="4" t="s">
        <v>24</v>
      </c>
      <c r="C10" s="4" t="s">
        <v>36</v>
      </c>
      <c r="D10" s="3" t="s">
        <v>20</v>
      </c>
      <c r="E10" s="5" t="s">
        <v>10</v>
      </c>
      <c r="F10" s="5" t="s">
        <v>10</v>
      </c>
      <c r="G10" s="5" t="s">
        <v>10</v>
      </c>
      <c r="H10" s="5"/>
      <c r="I10" s="6" t="s">
        <v>37</v>
      </c>
      <c r="J10" s="6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</row>
    <row r="11" spans="1:1020" customFormat="1" ht="15.35">
      <c r="A11" s="3">
        <v>10</v>
      </c>
      <c r="B11" s="4" t="s">
        <v>38</v>
      </c>
      <c r="C11" s="4" t="s">
        <v>39</v>
      </c>
      <c r="D11" s="3" t="s">
        <v>20</v>
      </c>
      <c r="E11" s="5">
        <v>0.37152777777777773</v>
      </c>
      <c r="F11" s="5">
        <v>0.57916666666666661</v>
      </c>
      <c r="G11" s="5">
        <v>0.20763888888888887</v>
      </c>
      <c r="H11" s="5"/>
      <c r="I11" s="6" t="s">
        <v>40</v>
      </c>
      <c r="J11" s="6">
        <v>3</v>
      </c>
      <c r="K11" s="7">
        <v>7.5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</row>
    <row r="12" spans="1:1020" customFormat="1" ht="15.35">
      <c r="A12" s="3">
        <v>11</v>
      </c>
      <c r="B12" s="4" t="s">
        <v>41</v>
      </c>
      <c r="C12" s="4" t="s">
        <v>42</v>
      </c>
      <c r="D12" s="3" t="s">
        <v>20</v>
      </c>
      <c r="E12" s="5" t="s">
        <v>10</v>
      </c>
      <c r="F12" s="5" t="s">
        <v>10</v>
      </c>
      <c r="G12" s="5" t="s">
        <v>10</v>
      </c>
      <c r="H12" s="5"/>
      <c r="I12" s="6" t="s">
        <v>43</v>
      </c>
      <c r="J12" s="6">
        <v>36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</row>
    <row r="13" spans="1:1020" customFormat="1" ht="15.35">
      <c r="A13" s="3">
        <v>12</v>
      </c>
      <c r="B13" s="4" t="s">
        <v>44</v>
      </c>
      <c r="C13" s="4" t="s">
        <v>45</v>
      </c>
      <c r="D13" s="3" t="s">
        <v>20</v>
      </c>
      <c r="E13" s="5" t="s">
        <v>10</v>
      </c>
      <c r="F13" s="5" t="s">
        <v>10</v>
      </c>
      <c r="G13" s="5" t="s">
        <v>10</v>
      </c>
      <c r="H13" s="5"/>
      <c r="I13" s="6" t="s">
        <v>46</v>
      </c>
      <c r="J13" s="6">
        <v>2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</row>
    <row r="14" spans="1:1020" customFormat="1" ht="15.35">
      <c r="A14" s="3">
        <v>13</v>
      </c>
      <c r="B14" s="4" t="s">
        <v>47</v>
      </c>
      <c r="C14" s="4" t="s">
        <v>48</v>
      </c>
      <c r="D14" s="3" t="s">
        <v>9</v>
      </c>
      <c r="E14" s="5" t="s">
        <v>21</v>
      </c>
      <c r="F14" s="5" t="s">
        <v>21</v>
      </c>
      <c r="G14" s="5" t="s">
        <v>21</v>
      </c>
      <c r="H14" s="5"/>
      <c r="I14" s="6" t="s">
        <v>49</v>
      </c>
      <c r="J14" s="6">
        <v>34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</row>
    <row r="15" spans="1:1020" customFormat="1" ht="15.35">
      <c r="A15" s="3" t="s">
        <v>50</v>
      </c>
      <c r="B15" s="8" t="s">
        <v>51</v>
      </c>
      <c r="C15" s="8" t="s">
        <v>52</v>
      </c>
      <c r="D15" s="3" t="s">
        <v>20</v>
      </c>
      <c r="E15" s="5">
        <v>0.33333333333333331</v>
      </c>
      <c r="F15" s="5">
        <v>0.68958333333333333</v>
      </c>
      <c r="G15" s="5">
        <v>0.35624999999999996</v>
      </c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</row>
    <row r="16" spans="1:1020" customFormat="1" ht="15.35">
      <c r="A16" s="3">
        <v>14</v>
      </c>
      <c r="B16" s="4" t="s">
        <v>53</v>
      </c>
      <c r="C16" s="4" t="s">
        <v>54</v>
      </c>
      <c r="D16" s="3" t="s">
        <v>20</v>
      </c>
      <c r="E16" s="5">
        <v>0.375</v>
      </c>
      <c r="F16" s="5">
        <v>0.64652777777777781</v>
      </c>
      <c r="G16" s="5">
        <v>0.27152777777777776</v>
      </c>
      <c r="H16" s="5"/>
      <c r="I16" s="6" t="s">
        <v>55</v>
      </c>
      <c r="J16" s="6">
        <v>69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</row>
    <row r="17" spans="1:1022" customFormat="1" ht="15.35">
      <c r="A17" s="3">
        <v>15</v>
      </c>
      <c r="B17" s="4" t="s">
        <v>56</v>
      </c>
      <c r="C17" s="4" t="s">
        <v>57</v>
      </c>
      <c r="D17" s="3" t="s">
        <v>20</v>
      </c>
      <c r="E17" s="5">
        <v>0.34236111111111112</v>
      </c>
      <c r="F17" s="5" t="s">
        <v>26</v>
      </c>
      <c r="G17" s="5" t="s">
        <v>26</v>
      </c>
      <c r="H17" s="5"/>
      <c r="I17" s="6" t="s">
        <v>58</v>
      </c>
      <c r="J17" s="6">
        <v>2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</row>
    <row r="18" spans="1:1022" customFormat="1" ht="15.35">
      <c r="A18" s="3">
        <v>16</v>
      </c>
      <c r="B18" s="4" t="s">
        <v>59</v>
      </c>
      <c r="C18" s="4" t="s">
        <v>60</v>
      </c>
      <c r="D18" s="3" t="s">
        <v>20</v>
      </c>
      <c r="E18" s="5">
        <v>0.375</v>
      </c>
      <c r="F18" s="5">
        <v>0.67499999999999993</v>
      </c>
      <c r="G18" s="5">
        <v>0.30000000000000004</v>
      </c>
      <c r="H18" s="5"/>
      <c r="I18" s="6" t="s">
        <v>61</v>
      </c>
      <c r="J18" s="6">
        <v>16</v>
      </c>
      <c r="K18" s="7">
        <v>23.188405797101399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</row>
    <row r="19" spans="1:1022" customFormat="1" ht="15.35">
      <c r="A19" s="3">
        <v>17</v>
      </c>
      <c r="B19" s="4" t="s">
        <v>62</v>
      </c>
      <c r="C19" s="4" t="s">
        <v>63</v>
      </c>
      <c r="D19" s="3" t="s">
        <v>20</v>
      </c>
      <c r="E19" s="5">
        <v>0.33611111111111108</v>
      </c>
      <c r="F19" s="5">
        <v>0.73958333333333337</v>
      </c>
      <c r="G19" s="5">
        <v>0.40347222222222223</v>
      </c>
      <c r="H19" s="5"/>
      <c r="I19" s="6" t="s">
        <v>64</v>
      </c>
      <c r="J19" s="6">
        <v>51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</row>
    <row r="20" spans="1:1022" customFormat="1" ht="15.35">
      <c r="A20" s="3">
        <v>18</v>
      </c>
      <c r="B20" s="4" t="s">
        <v>65</v>
      </c>
      <c r="C20" s="4" t="s">
        <v>66</v>
      </c>
      <c r="D20" s="3" t="s">
        <v>25</v>
      </c>
      <c r="E20" s="5">
        <v>0.35902777777777778</v>
      </c>
      <c r="F20" s="5">
        <v>0.60833333333333339</v>
      </c>
      <c r="G20" s="5">
        <v>0.24930555555555556</v>
      </c>
      <c r="H20" s="5"/>
      <c r="I20" s="6" t="s">
        <v>67</v>
      </c>
      <c r="J20" s="6">
        <v>1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X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K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X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K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X20" s="6"/>
      <c r="ALY20" s="6"/>
      <c r="ALZ20" s="6"/>
      <c r="AMA20" s="6"/>
      <c r="AMB20" s="6"/>
      <c r="AMC20" s="6"/>
      <c r="AMD20" s="6"/>
      <c r="AME20" s="6"/>
      <c r="AMF20" s="6"/>
    </row>
    <row r="21" spans="1:1022" customFormat="1" ht="15.35">
      <c r="A21" s="3">
        <v>19</v>
      </c>
      <c r="B21" s="4" t="s">
        <v>53</v>
      </c>
      <c r="C21" s="4" t="s">
        <v>68</v>
      </c>
      <c r="D21" s="3" t="s">
        <v>20</v>
      </c>
      <c r="E21" s="5">
        <v>0.375</v>
      </c>
      <c r="F21" s="5">
        <v>0.67499999999999993</v>
      </c>
      <c r="G21" s="5">
        <v>0.30000000000000004</v>
      </c>
      <c r="H21" s="5"/>
      <c r="I21" s="6" t="s">
        <v>69</v>
      </c>
      <c r="J21" s="6">
        <v>50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</row>
    <row r="22" spans="1:1022" customFormat="1" ht="15.35">
      <c r="A22" s="3">
        <v>20</v>
      </c>
      <c r="B22" s="4" t="s">
        <v>70</v>
      </c>
      <c r="C22" s="4" t="s">
        <v>71</v>
      </c>
      <c r="D22" s="3" t="s">
        <v>20</v>
      </c>
      <c r="E22" s="5">
        <v>0.35138888888888886</v>
      </c>
      <c r="F22" s="5">
        <v>0.66319444444444442</v>
      </c>
      <c r="G22" s="5">
        <v>0.31180555555555556</v>
      </c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</row>
    <row r="23" spans="1:1022" customFormat="1" ht="15.35">
      <c r="A23" s="3">
        <v>21</v>
      </c>
      <c r="B23" s="4" t="s">
        <v>72</v>
      </c>
      <c r="C23" s="4" t="s">
        <v>73</v>
      </c>
      <c r="D23" s="3" t="s">
        <v>25</v>
      </c>
      <c r="E23" s="5">
        <v>0.33333333333333331</v>
      </c>
      <c r="F23" s="5">
        <v>0.60833333333333339</v>
      </c>
      <c r="G23" s="5">
        <v>0.27500000000000002</v>
      </c>
      <c r="H23" s="5"/>
      <c r="I23" s="6" t="s">
        <v>74</v>
      </c>
      <c r="J23" s="6">
        <v>114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</row>
    <row r="24" spans="1:1022" customFormat="1" ht="15.35">
      <c r="A24" s="3">
        <v>22</v>
      </c>
      <c r="B24" s="4" t="s">
        <v>75</v>
      </c>
      <c r="C24" s="4" t="s">
        <v>76</v>
      </c>
      <c r="D24" s="3" t="s">
        <v>25</v>
      </c>
      <c r="E24" s="5">
        <v>0.35416666666666663</v>
      </c>
      <c r="F24" s="5">
        <v>0.66180555555555554</v>
      </c>
      <c r="G24" s="5">
        <v>0.30763888888888891</v>
      </c>
      <c r="H24" s="5"/>
      <c r="I24" s="6" t="s">
        <v>77</v>
      </c>
      <c r="J24" s="6">
        <v>4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</row>
    <row r="25" spans="1:1022" customFormat="1" ht="15.35">
      <c r="A25" s="3">
        <v>23</v>
      </c>
      <c r="B25" s="4" t="s">
        <v>78</v>
      </c>
      <c r="C25" s="4" t="s">
        <v>79</v>
      </c>
      <c r="D25" s="3" t="s">
        <v>25</v>
      </c>
      <c r="E25" s="5">
        <v>0.35416666666666663</v>
      </c>
      <c r="F25" s="5">
        <v>0.66180555555555554</v>
      </c>
      <c r="G25" s="5">
        <v>0.30763888888888891</v>
      </c>
      <c r="H25" s="5"/>
      <c r="I25" s="6" t="s">
        <v>80</v>
      </c>
      <c r="J25" s="6">
        <v>24</v>
      </c>
      <c r="K25" s="7">
        <v>21.052631578947398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</row>
    <row r="26" spans="1:1022" customFormat="1" ht="15.35">
      <c r="A26" s="3">
        <v>24</v>
      </c>
      <c r="B26" s="4" t="s">
        <v>81</v>
      </c>
      <c r="C26" s="4" t="s">
        <v>79</v>
      </c>
      <c r="D26" s="3" t="s">
        <v>9</v>
      </c>
      <c r="E26" s="5">
        <v>0.38333333333333336</v>
      </c>
      <c r="F26" s="5">
        <v>0.69444444444444442</v>
      </c>
      <c r="G26" s="5">
        <v>0.31111111111111112</v>
      </c>
      <c r="H26" s="5"/>
      <c r="I26" s="6" t="s">
        <v>82</v>
      </c>
      <c r="J26" s="6">
        <v>86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</row>
    <row r="27" spans="1:1022" customFormat="1" ht="15.35">
      <c r="A27" s="3">
        <v>25</v>
      </c>
      <c r="B27" s="4" t="s">
        <v>83</v>
      </c>
      <c r="C27" s="4" t="s">
        <v>79</v>
      </c>
      <c r="D27" s="3" t="s">
        <v>9</v>
      </c>
      <c r="E27" s="5">
        <v>0.38333333333333336</v>
      </c>
      <c r="F27" s="5">
        <v>0.69444444444444442</v>
      </c>
      <c r="G27" s="5">
        <v>0.31111111111111112</v>
      </c>
      <c r="H27" s="5"/>
      <c r="I27" s="6" t="s">
        <v>84</v>
      </c>
      <c r="J27" s="6">
        <v>3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</row>
    <row r="28" spans="1:1022" customFormat="1" ht="15.35">
      <c r="A28" s="3">
        <v>26</v>
      </c>
      <c r="B28" s="4" t="s">
        <v>85</v>
      </c>
      <c r="C28" s="4" t="s">
        <v>79</v>
      </c>
      <c r="D28" s="3" t="s">
        <v>9</v>
      </c>
      <c r="E28" s="5">
        <v>0.38333333333333336</v>
      </c>
      <c r="F28" s="5">
        <v>0.69444444444444442</v>
      </c>
      <c r="G28" s="5">
        <v>0.31111111111111112</v>
      </c>
      <c r="H28" s="5"/>
      <c r="I28" s="6" t="s">
        <v>86</v>
      </c>
      <c r="J28" s="6">
        <v>83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  <c r="AMF28" s="6"/>
    </row>
    <row r="29" spans="1:1022" customFormat="1" ht="15.35">
      <c r="A29" s="3">
        <v>27</v>
      </c>
      <c r="B29" s="4" t="s">
        <v>87</v>
      </c>
      <c r="C29" s="4" t="s">
        <v>79</v>
      </c>
      <c r="D29" s="3" t="s">
        <v>9</v>
      </c>
      <c r="E29" s="5">
        <v>0.38333333333333336</v>
      </c>
      <c r="F29" s="5">
        <v>0.69444444444444442</v>
      </c>
      <c r="G29" s="5">
        <v>0.31111111111111112</v>
      </c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  <c r="AMF29" s="6"/>
      <c r="AMG29" s="6"/>
      <c r="AMH29" s="6"/>
    </row>
    <row r="30" spans="1:1022" customFormat="1" ht="15.35">
      <c r="A30" s="3">
        <v>28</v>
      </c>
      <c r="B30" s="4" t="s">
        <v>88</v>
      </c>
      <c r="C30" s="4" t="s">
        <v>89</v>
      </c>
      <c r="D30" s="3" t="s">
        <v>9</v>
      </c>
      <c r="E30" s="5">
        <v>0.34861111111111109</v>
      </c>
      <c r="F30" s="5">
        <v>0.56597222222222221</v>
      </c>
      <c r="G30" s="5">
        <v>0.21736111111111112</v>
      </c>
      <c r="H30" s="5"/>
      <c r="I30" s="6" t="s">
        <v>90</v>
      </c>
      <c r="J30" s="6">
        <v>16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</row>
    <row r="31" spans="1:1022" customFormat="1" ht="15.35">
      <c r="A31" s="3">
        <v>29</v>
      </c>
      <c r="B31" s="4" t="s">
        <v>91</v>
      </c>
      <c r="C31" s="4" t="s">
        <v>92</v>
      </c>
      <c r="D31" s="3" t="s">
        <v>20</v>
      </c>
      <c r="E31" s="5">
        <v>0.33333333333333331</v>
      </c>
      <c r="F31" s="5">
        <v>0.69791666666666663</v>
      </c>
      <c r="G31" s="5">
        <v>0.36458333333333331</v>
      </c>
      <c r="H31" s="5"/>
      <c r="I31" s="6" t="s">
        <v>93</v>
      </c>
      <c r="J31" s="9">
        <v>0.85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</row>
    <row r="32" spans="1:1022" customFormat="1" ht="15.35">
      <c r="A32" s="3">
        <v>30</v>
      </c>
      <c r="B32" s="4" t="s">
        <v>94</v>
      </c>
      <c r="C32" s="4" t="s">
        <v>95</v>
      </c>
      <c r="D32" s="3" t="s">
        <v>25</v>
      </c>
      <c r="E32" s="5">
        <v>0.34305555555555556</v>
      </c>
      <c r="F32" s="5">
        <v>0.69513888888888886</v>
      </c>
      <c r="G32" s="5">
        <v>0.3520833333333333</v>
      </c>
      <c r="H32" s="5"/>
      <c r="I32" s="6" t="s">
        <v>96</v>
      </c>
      <c r="J32" s="9">
        <v>0.6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</row>
    <row r="33" spans="1:1022" customFormat="1" ht="15.35">
      <c r="A33" s="3">
        <v>31</v>
      </c>
      <c r="B33" s="4" t="s">
        <v>97</v>
      </c>
      <c r="C33" s="4" t="s">
        <v>98</v>
      </c>
      <c r="D33" s="3" t="s">
        <v>25</v>
      </c>
      <c r="E33" s="5">
        <v>0.35833333333333334</v>
      </c>
      <c r="F33" s="5">
        <v>0.59652777777777777</v>
      </c>
      <c r="G33" s="5">
        <v>0.23819444444444446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</row>
    <row r="34" spans="1:1022" customFormat="1" ht="15.35">
      <c r="A34" s="3">
        <v>32</v>
      </c>
      <c r="B34" s="4" t="s">
        <v>99</v>
      </c>
      <c r="C34" s="4" t="s">
        <v>98</v>
      </c>
      <c r="D34" s="3" t="s">
        <v>25</v>
      </c>
      <c r="E34" s="5" t="s">
        <v>10</v>
      </c>
      <c r="F34" s="5" t="s">
        <v>10</v>
      </c>
      <c r="G34" s="5" t="s">
        <v>10</v>
      </c>
      <c r="I34" s="6" t="s">
        <v>100</v>
      </c>
      <c r="J34" s="6">
        <v>28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</row>
    <row r="35" spans="1:1022" ht="15.35">
      <c r="A35" s="3">
        <v>33</v>
      </c>
      <c r="B35" s="4" t="s">
        <v>101</v>
      </c>
      <c r="C35" s="4" t="s">
        <v>102</v>
      </c>
      <c r="D35" s="3" t="s">
        <v>20</v>
      </c>
      <c r="E35" s="5">
        <v>0.36944444444444441</v>
      </c>
      <c r="F35" s="5">
        <v>0.71388888888888891</v>
      </c>
      <c r="G35" s="5">
        <v>0.34444444444444444</v>
      </c>
      <c r="H35"/>
    </row>
    <row r="36" spans="1:1022" ht="15.35">
      <c r="A36" s="3">
        <v>34</v>
      </c>
      <c r="B36" s="4" t="s">
        <v>103</v>
      </c>
      <c r="C36" s="4" t="s">
        <v>104</v>
      </c>
      <c r="D36" s="3" t="s">
        <v>25</v>
      </c>
      <c r="E36" s="5">
        <v>0.33333333333333331</v>
      </c>
      <c r="F36" s="5">
        <v>0.68819444444444444</v>
      </c>
      <c r="G36" s="5">
        <v>0.35486111111111107</v>
      </c>
      <c r="H36"/>
      <c r="I36" s="6" t="s">
        <v>105</v>
      </c>
      <c r="J36" s="6" t="s">
        <v>106</v>
      </c>
      <c r="K36" s="6" t="s">
        <v>107</v>
      </c>
      <c r="L36" s="6" t="s">
        <v>108</v>
      </c>
    </row>
    <row r="37" spans="1:1022" ht="15.35">
      <c r="A37" s="3">
        <v>35</v>
      </c>
      <c r="B37" s="4" t="s">
        <v>109</v>
      </c>
      <c r="C37" s="4" t="s">
        <v>110</v>
      </c>
      <c r="D37" s="3" t="s">
        <v>25</v>
      </c>
      <c r="E37" s="5">
        <v>0.375</v>
      </c>
      <c r="F37" s="5">
        <v>0.56805555555555554</v>
      </c>
      <c r="G37" s="5">
        <v>0.19305555555555554</v>
      </c>
      <c r="H37"/>
      <c r="I37" s="6" t="s">
        <v>111</v>
      </c>
      <c r="K37" s="6">
        <v>2</v>
      </c>
    </row>
    <row r="38" spans="1:1022" ht="15.35">
      <c r="A38" s="3">
        <v>36</v>
      </c>
      <c r="B38" s="4" t="s">
        <v>65</v>
      </c>
      <c r="C38" s="4" t="s">
        <v>112</v>
      </c>
      <c r="D38" s="3" t="s">
        <v>20</v>
      </c>
      <c r="E38" s="5">
        <v>0.33333333333333331</v>
      </c>
      <c r="F38" s="5">
        <v>0.64166666666666672</v>
      </c>
      <c r="G38" s="5">
        <v>0.30833333333333335</v>
      </c>
      <c r="H38"/>
      <c r="I38" s="6" t="s">
        <v>113</v>
      </c>
    </row>
    <row r="39" spans="1:1022" ht="15.35">
      <c r="A39" s="3">
        <v>37</v>
      </c>
      <c r="B39" s="4" t="s">
        <v>114</v>
      </c>
      <c r="C39" s="4" t="s">
        <v>115</v>
      </c>
      <c r="D39" s="3" t="s">
        <v>25</v>
      </c>
      <c r="E39" s="5">
        <v>0.37916666666666665</v>
      </c>
      <c r="F39" s="5" t="s">
        <v>26</v>
      </c>
      <c r="G39" s="5" t="s">
        <v>26</v>
      </c>
      <c r="H39" s="10" t="s">
        <v>116</v>
      </c>
      <c r="I39" s="6" t="s">
        <v>117</v>
      </c>
      <c r="J39" s="6">
        <v>2</v>
      </c>
    </row>
    <row r="40" spans="1:1022" ht="15.35">
      <c r="A40" s="3">
        <v>38</v>
      </c>
      <c r="B40" s="4" t="s">
        <v>118</v>
      </c>
      <c r="C40" s="4" t="s">
        <v>119</v>
      </c>
      <c r="D40" s="3" t="s">
        <v>25</v>
      </c>
      <c r="E40" s="5">
        <v>0.33333333333333331</v>
      </c>
      <c r="F40" s="5">
        <v>0.62638888888888888</v>
      </c>
      <c r="G40" s="5">
        <v>0.29305555555555557</v>
      </c>
      <c r="H40" s="10"/>
      <c r="I40" s="6" t="s">
        <v>120</v>
      </c>
      <c r="J40" s="6">
        <v>2</v>
      </c>
    </row>
    <row r="41" spans="1:1022" ht="15.35">
      <c r="A41" s="3">
        <v>39</v>
      </c>
      <c r="B41" s="4" t="s">
        <v>121</v>
      </c>
      <c r="C41" s="4" t="s">
        <v>122</v>
      </c>
      <c r="D41" s="3" t="s">
        <v>20</v>
      </c>
      <c r="E41" s="5">
        <v>0.33333333333333331</v>
      </c>
      <c r="F41" s="5">
        <v>0.72500000000000009</v>
      </c>
      <c r="G41" s="5">
        <v>0.39166666666666666</v>
      </c>
      <c r="H41" s="10"/>
      <c r="I41" s="6" t="s">
        <v>123</v>
      </c>
      <c r="J41" s="6">
        <v>1</v>
      </c>
    </row>
    <row r="42" spans="1:1022" ht="15.35">
      <c r="A42" s="3">
        <v>40</v>
      </c>
      <c r="B42" s="4" t="s">
        <v>124</v>
      </c>
      <c r="C42" s="4" t="s">
        <v>125</v>
      </c>
      <c r="D42" s="3" t="s">
        <v>25</v>
      </c>
      <c r="E42" s="5">
        <v>0.34305555555555556</v>
      </c>
      <c r="F42" s="5">
        <v>0.66666666666666663</v>
      </c>
      <c r="G42" s="5">
        <v>0.32361111111111113</v>
      </c>
      <c r="H42" s="10"/>
      <c r="I42" s="6" t="s">
        <v>126</v>
      </c>
      <c r="J42" s="6">
        <v>3</v>
      </c>
      <c r="L42" s="6">
        <v>10</v>
      </c>
    </row>
    <row r="43" spans="1:1022" ht="15.35">
      <c r="A43" s="3">
        <v>41</v>
      </c>
      <c r="B43" s="4" t="s">
        <v>127</v>
      </c>
      <c r="C43" s="4" t="s">
        <v>128</v>
      </c>
      <c r="D43" s="3" t="s">
        <v>20</v>
      </c>
      <c r="E43" s="5" t="s">
        <v>10</v>
      </c>
      <c r="F43" s="5" t="s">
        <v>10</v>
      </c>
      <c r="G43" s="5" t="s">
        <v>10</v>
      </c>
      <c r="H43" s="10"/>
    </row>
    <row r="44" spans="1:1022" ht="15.35">
      <c r="A44" s="3">
        <v>42</v>
      </c>
      <c r="B44" s="4" t="s">
        <v>41</v>
      </c>
      <c r="C44" s="4" t="s">
        <v>129</v>
      </c>
      <c r="D44" s="3" t="s">
        <v>25</v>
      </c>
      <c r="E44" s="5">
        <v>0.375</v>
      </c>
      <c r="F44" s="5">
        <v>0.57847222222222217</v>
      </c>
      <c r="G44" s="5">
        <v>0.20347222222222222</v>
      </c>
      <c r="H44" s="10"/>
    </row>
    <row r="45" spans="1:1022" ht="15.35">
      <c r="A45" s="3">
        <v>43</v>
      </c>
      <c r="B45" s="4" t="s">
        <v>130</v>
      </c>
      <c r="C45" s="4" t="s">
        <v>131</v>
      </c>
      <c r="D45" s="3" t="s">
        <v>9</v>
      </c>
      <c r="E45" s="5">
        <v>0.3840277777777778</v>
      </c>
      <c r="F45" s="5">
        <v>0.65416666666666667</v>
      </c>
      <c r="G45" s="5">
        <v>0.27013888888888887</v>
      </c>
      <c r="H45" s="10"/>
    </row>
    <row r="46" spans="1:1022" ht="15.35">
      <c r="A46" s="3">
        <v>44</v>
      </c>
      <c r="B46" s="4" t="s">
        <v>41</v>
      </c>
      <c r="C46" s="4" t="s">
        <v>132</v>
      </c>
      <c r="D46" s="3" t="s">
        <v>25</v>
      </c>
      <c r="E46" s="5">
        <v>0.33333333333333331</v>
      </c>
      <c r="F46" s="5" t="s">
        <v>26</v>
      </c>
      <c r="G46" s="5" t="s">
        <v>26</v>
      </c>
      <c r="H46" s="10"/>
    </row>
    <row r="47" spans="1:1022" ht="15.35">
      <c r="A47" s="3">
        <v>45</v>
      </c>
      <c r="B47" s="4" t="s">
        <v>33</v>
      </c>
      <c r="C47" s="4" t="s">
        <v>133</v>
      </c>
      <c r="D47" s="3" t="s">
        <v>20</v>
      </c>
      <c r="E47" s="5" t="s">
        <v>10</v>
      </c>
      <c r="F47" s="5" t="s">
        <v>10</v>
      </c>
      <c r="G47" s="5" t="s">
        <v>10</v>
      </c>
      <c r="H47"/>
    </row>
    <row r="48" spans="1:1022" ht="15.35">
      <c r="A48" s="3">
        <v>46</v>
      </c>
      <c r="B48" s="4" t="s">
        <v>134</v>
      </c>
      <c r="C48" s="4" t="s">
        <v>135</v>
      </c>
      <c r="D48" s="3" t="s">
        <v>20</v>
      </c>
      <c r="E48" s="5">
        <v>0.38819444444444445</v>
      </c>
      <c r="F48" s="5">
        <v>0.65555555555555556</v>
      </c>
      <c r="G48" s="5">
        <v>0.2673611111111111</v>
      </c>
      <c r="H48"/>
    </row>
    <row r="49" spans="1:8" ht="15.35">
      <c r="A49" s="3">
        <v>47</v>
      </c>
      <c r="B49" s="4" t="s">
        <v>53</v>
      </c>
      <c r="C49" s="4" t="s">
        <v>135</v>
      </c>
      <c r="D49" s="3" t="s">
        <v>20</v>
      </c>
      <c r="E49" s="5">
        <v>0.38819444444444445</v>
      </c>
      <c r="F49" s="5">
        <v>0.65555555555555556</v>
      </c>
      <c r="G49" s="5">
        <v>0.2673611111111111</v>
      </c>
      <c r="H49"/>
    </row>
    <row r="50" spans="1:8" ht="15.35">
      <c r="A50" s="3">
        <v>48</v>
      </c>
      <c r="B50" s="4" t="s">
        <v>136</v>
      </c>
      <c r="C50" s="4" t="s">
        <v>137</v>
      </c>
      <c r="D50" s="3" t="s">
        <v>20</v>
      </c>
      <c r="E50" s="5" t="s">
        <v>10</v>
      </c>
      <c r="F50" s="5" t="s">
        <v>10</v>
      </c>
      <c r="G50" s="5" t="s">
        <v>10</v>
      </c>
      <c r="H50"/>
    </row>
    <row r="51" spans="1:8" ht="15.35">
      <c r="A51" s="3">
        <v>49</v>
      </c>
      <c r="B51" s="4" t="s">
        <v>41</v>
      </c>
      <c r="C51" s="4" t="s">
        <v>138</v>
      </c>
      <c r="D51" s="3" t="s">
        <v>20</v>
      </c>
      <c r="E51" s="5" t="s">
        <v>10</v>
      </c>
      <c r="F51" s="5" t="s">
        <v>10</v>
      </c>
      <c r="G51" s="5" t="s">
        <v>10</v>
      </c>
      <c r="H51"/>
    </row>
    <row r="52" spans="1:8" ht="15.35">
      <c r="A52" s="3">
        <v>50</v>
      </c>
      <c r="B52" s="4" t="s">
        <v>139</v>
      </c>
      <c r="C52" s="4" t="s">
        <v>140</v>
      </c>
      <c r="D52" s="3" t="s">
        <v>9</v>
      </c>
      <c r="E52" s="5">
        <v>0.35624999999999996</v>
      </c>
      <c r="F52" s="5">
        <v>0.59930555555555565</v>
      </c>
      <c r="G52" s="5">
        <v>0.24305555555555558</v>
      </c>
      <c r="H52"/>
    </row>
    <row r="53" spans="1:8" ht="15.35">
      <c r="A53" s="3">
        <v>51</v>
      </c>
      <c r="B53" s="4" t="s">
        <v>141</v>
      </c>
      <c r="C53" s="4" t="s">
        <v>142</v>
      </c>
      <c r="D53" s="3" t="s">
        <v>20</v>
      </c>
      <c r="E53" s="5">
        <v>0.375</v>
      </c>
      <c r="F53" s="5">
        <v>0.64652777777777781</v>
      </c>
      <c r="G53" s="5">
        <v>0.27152777777777776</v>
      </c>
      <c r="H53"/>
    </row>
    <row r="54" spans="1:8" ht="15.35">
      <c r="A54" s="3">
        <v>52</v>
      </c>
      <c r="B54" s="4" t="s">
        <v>143</v>
      </c>
      <c r="C54" s="4" t="s">
        <v>144</v>
      </c>
      <c r="D54" s="3" t="s">
        <v>25</v>
      </c>
      <c r="E54" s="5">
        <v>0.33333333333333331</v>
      </c>
      <c r="F54" s="5">
        <v>0.59930555555555565</v>
      </c>
      <c r="G54" s="5">
        <v>0.26597222222222222</v>
      </c>
      <c r="H54"/>
    </row>
    <row r="55" spans="1:8" ht="15.35">
      <c r="A55" s="3">
        <v>53</v>
      </c>
      <c r="B55" s="4" t="s">
        <v>145</v>
      </c>
      <c r="C55" s="4" t="s">
        <v>146</v>
      </c>
      <c r="D55" s="3" t="s">
        <v>25</v>
      </c>
      <c r="E55" s="5">
        <v>0.35972222222222222</v>
      </c>
      <c r="F55" s="5">
        <v>0.52916666666666667</v>
      </c>
      <c r="G55" s="5">
        <v>0.16944444444444443</v>
      </c>
      <c r="H55"/>
    </row>
    <row r="56" spans="1:8" ht="15.35">
      <c r="A56" s="3">
        <v>54</v>
      </c>
      <c r="B56" s="4" t="s">
        <v>147</v>
      </c>
      <c r="C56" s="4" t="s">
        <v>148</v>
      </c>
      <c r="D56" s="3" t="s">
        <v>20</v>
      </c>
      <c r="E56" s="5">
        <v>0.35277777777777775</v>
      </c>
      <c r="F56" s="5">
        <v>0.73819444444444449</v>
      </c>
      <c r="G56" s="5">
        <v>0.38541666666666669</v>
      </c>
      <c r="H56"/>
    </row>
    <row r="57" spans="1:8" ht="15.35">
      <c r="A57" s="3">
        <v>55</v>
      </c>
      <c r="B57" s="4" t="s">
        <v>149</v>
      </c>
      <c r="C57" s="4" t="s">
        <v>150</v>
      </c>
      <c r="D57" s="3" t="s">
        <v>20</v>
      </c>
      <c r="E57" s="5">
        <v>0.34722222222222221</v>
      </c>
      <c r="F57" s="5">
        <v>0.74027777777777781</v>
      </c>
      <c r="G57" s="5">
        <v>0.39305555555555555</v>
      </c>
      <c r="H57"/>
    </row>
    <row r="58" spans="1:8" ht="15.35">
      <c r="A58" s="3">
        <v>56</v>
      </c>
      <c r="B58" s="4" t="s">
        <v>91</v>
      </c>
      <c r="C58" s="4" t="s">
        <v>150</v>
      </c>
      <c r="D58" s="3" t="s">
        <v>20</v>
      </c>
      <c r="E58" s="5">
        <v>0.34722222222222221</v>
      </c>
      <c r="F58" s="5">
        <v>0.74027777777777781</v>
      </c>
      <c r="G58" s="5">
        <v>0.39305555555555555</v>
      </c>
      <c r="H58"/>
    </row>
    <row r="59" spans="1:8" ht="15.35">
      <c r="A59" s="3">
        <v>57</v>
      </c>
      <c r="B59" s="4" t="s">
        <v>151</v>
      </c>
      <c r="C59" s="4" t="s">
        <v>150</v>
      </c>
      <c r="D59" s="3" t="s">
        <v>20</v>
      </c>
      <c r="E59" s="5">
        <v>0.34722222222222221</v>
      </c>
      <c r="F59" s="5">
        <v>0.74027777777777781</v>
      </c>
      <c r="G59" s="5">
        <v>0.39305555555555555</v>
      </c>
      <c r="H59"/>
    </row>
    <row r="60" spans="1:8" ht="15.35">
      <c r="A60" s="3">
        <v>58</v>
      </c>
      <c r="B60" s="4" t="s">
        <v>152</v>
      </c>
      <c r="C60" s="4" t="s">
        <v>153</v>
      </c>
      <c r="D60" s="3" t="s">
        <v>20</v>
      </c>
      <c r="E60" s="5">
        <v>0.33749999999999997</v>
      </c>
      <c r="F60" s="5">
        <v>0.72361111111111109</v>
      </c>
      <c r="G60" s="5">
        <v>0.38611111111111113</v>
      </c>
      <c r="H60"/>
    </row>
    <row r="61" spans="1:8" ht="15.35">
      <c r="A61" s="3">
        <v>59</v>
      </c>
      <c r="B61" s="4" t="s">
        <v>154</v>
      </c>
      <c r="C61" s="4" t="s">
        <v>155</v>
      </c>
      <c r="D61" s="3" t="s">
        <v>20</v>
      </c>
      <c r="E61" s="5">
        <v>0.35277777777777775</v>
      </c>
      <c r="F61" s="5">
        <v>0.73819444444444449</v>
      </c>
      <c r="G61" s="5">
        <v>0.38541666666666669</v>
      </c>
      <c r="H61"/>
    </row>
    <row r="62" spans="1:8" ht="15.35">
      <c r="A62" s="3">
        <v>60</v>
      </c>
      <c r="B62" s="4" t="s">
        <v>91</v>
      </c>
      <c r="C62" s="4" t="s">
        <v>156</v>
      </c>
      <c r="D62" s="3" t="s">
        <v>20</v>
      </c>
      <c r="E62" s="5">
        <v>0.33749999999999997</v>
      </c>
      <c r="F62" s="5">
        <v>0.72500000000000009</v>
      </c>
      <c r="G62" s="5">
        <v>0.38750000000000001</v>
      </c>
      <c r="H62"/>
    </row>
    <row r="63" spans="1:8" ht="15.35">
      <c r="A63" s="3">
        <v>61</v>
      </c>
      <c r="B63" s="4" t="s">
        <v>157</v>
      </c>
      <c r="C63" s="4" t="s">
        <v>158</v>
      </c>
      <c r="D63" s="3" t="s">
        <v>20</v>
      </c>
      <c r="E63" s="5" t="s">
        <v>10</v>
      </c>
      <c r="F63" s="5" t="s">
        <v>10</v>
      </c>
      <c r="G63" s="5" t="s">
        <v>10</v>
      </c>
      <c r="H63"/>
    </row>
    <row r="64" spans="1:8" ht="15.35">
      <c r="A64" s="3">
        <v>62</v>
      </c>
      <c r="B64" s="4" t="s">
        <v>33</v>
      </c>
      <c r="C64" s="4" t="s">
        <v>159</v>
      </c>
      <c r="D64" s="3" t="s">
        <v>25</v>
      </c>
      <c r="E64" s="5">
        <v>0.33333333333333331</v>
      </c>
      <c r="F64" s="5">
        <v>0.68819444444444444</v>
      </c>
      <c r="G64" s="5">
        <v>0.35486111111111107</v>
      </c>
      <c r="H64"/>
    </row>
    <row r="65" spans="1:8" ht="15.35">
      <c r="A65" s="3">
        <v>63</v>
      </c>
      <c r="B65" s="4" t="s">
        <v>152</v>
      </c>
      <c r="C65" s="4" t="s">
        <v>160</v>
      </c>
      <c r="D65" s="3" t="s">
        <v>25</v>
      </c>
      <c r="E65" s="5">
        <v>0.37083333333333329</v>
      </c>
      <c r="F65" s="5">
        <v>0.54722222222222217</v>
      </c>
      <c r="G65" s="5">
        <v>0.17638888888888887</v>
      </c>
      <c r="H65"/>
    </row>
    <row r="66" spans="1:8" ht="15.35">
      <c r="A66" s="3">
        <v>64</v>
      </c>
      <c r="B66" s="4" t="s">
        <v>161</v>
      </c>
      <c r="C66" s="4" t="s">
        <v>162</v>
      </c>
      <c r="D66" s="3" t="s">
        <v>25</v>
      </c>
      <c r="E66" s="5" t="s">
        <v>21</v>
      </c>
      <c r="F66" s="5" t="s">
        <v>21</v>
      </c>
      <c r="G66" s="5" t="s">
        <v>21</v>
      </c>
      <c r="H66"/>
    </row>
    <row r="67" spans="1:8" ht="15.35">
      <c r="A67" s="3">
        <v>65</v>
      </c>
      <c r="B67" s="4" t="s">
        <v>163</v>
      </c>
      <c r="C67" s="4" t="s">
        <v>164</v>
      </c>
      <c r="D67" s="3" t="s">
        <v>9</v>
      </c>
      <c r="E67" s="5">
        <v>0.34444444444444444</v>
      </c>
      <c r="F67" s="5">
        <v>0.60069444444444453</v>
      </c>
      <c r="G67" s="5">
        <v>0.25624999999999998</v>
      </c>
      <c r="H67"/>
    </row>
    <row r="68" spans="1:8" ht="15.35">
      <c r="A68" s="3">
        <v>66</v>
      </c>
      <c r="B68" s="4" t="s">
        <v>165</v>
      </c>
      <c r="C68" s="4" t="s">
        <v>166</v>
      </c>
      <c r="D68" s="3" t="s">
        <v>20</v>
      </c>
      <c r="E68" s="5">
        <v>0.33333333333333331</v>
      </c>
      <c r="F68" s="5">
        <v>0.68958333333333333</v>
      </c>
      <c r="G68" s="5">
        <v>0.35624999999999996</v>
      </c>
      <c r="H68"/>
    </row>
    <row r="69" spans="1:8" ht="15.35">
      <c r="A69" s="3">
        <v>67</v>
      </c>
      <c r="B69" s="4" t="s">
        <v>97</v>
      </c>
      <c r="C69" s="4" t="s">
        <v>167</v>
      </c>
      <c r="D69" s="3" t="s">
        <v>20</v>
      </c>
      <c r="E69" s="5">
        <v>0.33333333333333331</v>
      </c>
      <c r="F69" s="5">
        <v>0.71388888888888891</v>
      </c>
      <c r="G69" s="5">
        <v>0.38055555555555554</v>
      </c>
      <c r="H69"/>
    </row>
    <row r="70" spans="1:8" ht="15.35">
      <c r="A70" s="3">
        <v>68</v>
      </c>
      <c r="B70" s="4" t="s">
        <v>168</v>
      </c>
      <c r="C70" s="4" t="s">
        <v>169</v>
      </c>
      <c r="D70" s="3" t="s">
        <v>20</v>
      </c>
      <c r="E70" s="5">
        <v>0.33333333333333331</v>
      </c>
      <c r="F70" s="5">
        <v>0.72500000000000009</v>
      </c>
      <c r="G70" s="5">
        <v>0.39166666666666666</v>
      </c>
      <c r="H70"/>
    </row>
    <row r="71" spans="1:8" ht="15.35">
      <c r="A71" s="3">
        <v>69</v>
      </c>
      <c r="B71" s="4" t="s">
        <v>170</v>
      </c>
      <c r="C71" s="4" t="s">
        <v>171</v>
      </c>
      <c r="D71" s="3" t="s">
        <v>20</v>
      </c>
      <c r="E71" s="5">
        <v>0.33333333333333331</v>
      </c>
      <c r="F71" s="5">
        <v>0.61319444444444449</v>
      </c>
      <c r="G71" s="5">
        <v>0.27986111111111112</v>
      </c>
      <c r="H71"/>
    </row>
    <row r="72" spans="1:8" ht="15.35">
      <c r="A72" s="3">
        <v>70</v>
      </c>
      <c r="B72" s="4" t="s">
        <v>152</v>
      </c>
      <c r="C72" s="4" t="s">
        <v>172</v>
      </c>
      <c r="D72" s="3" t="s">
        <v>25</v>
      </c>
      <c r="E72" s="5">
        <v>0.375</v>
      </c>
      <c r="F72" s="5">
        <v>0.60069444444444453</v>
      </c>
      <c r="G72" s="5">
        <v>0.22569444444444445</v>
      </c>
      <c r="H72"/>
    </row>
    <row r="73" spans="1:8" ht="15.35">
      <c r="A73" s="3">
        <v>71</v>
      </c>
      <c r="B73" s="4" t="s">
        <v>173</v>
      </c>
      <c r="C73" s="4" t="s">
        <v>174</v>
      </c>
      <c r="D73" s="3" t="s">
        <v>20</v>
      </c>
      <c r="E73" s="5">
        <v>0.33958333333333329</v>
      </c>
      <c r="F73" s="5" t="s">
        <v>26</v>
      </c>
      <c r="G73" s="5" t="s">
        <v>26</v>
      </c>
      <c r="H73"/>
    </row>
    <row r="74" spans="1:8" ht="15.35">
      <c r="A74" s="3">
        <v>72</v>
      </c>
      <c r="B74" s="4" t="s">
        <v>41</v>
      </c>
      <c r="C74" s="4" t="s">
        <v>175</v>
      </c>
      <c r="D74" s="3" t="s">
        <v>20</v>
      </c>
      <c r="E74" s="5" t="s">
        <v>10</v>
      </c>
      <c r="F74" s="5" t="s">
        <v>10</v>
      </c>
      <c r="G74" s="5" t="s">
        <v>10</v>
      </c>
      <c r="H74"/>
    </row>
    <row r="75" spans="1:8" ht="15.35">
      <c r="A75" s="3">
        <v>73</v>
      </c>
      <c r="B75" s="4" t="s">
        <v>70</v>
      </c>
      <c r="C75" s="4" t="s">
        <v>176</v>
      </c>
      <c r="D75" s="3" t="s">
        <v>20</v>
      </c>
      <c r="E75" s="5">
        <v>0.37986111111111109</v>
      </c>
      <c r="F75" s="5">
        <v>0.68541666666666667</v>
      </c>
      <c r="G75" s="5">
        <v>0.30555555555555558</v>
      </c>
      <c r="H75"/>
    </row>
    <row r="76" spans="1:8" ht="15.35">
      <c r="A76" s="3">
        <v>74</v>
      </c>
      <c r="B76" s="4" t="s">
        <v>168</v>
      </c>
      <c r="C76" s="4" t="s">
        <v>177</v>
      </c>
      <c r="D76" s="3" t="s">
        <v>25</v>
      </c>
      <c r="E76" s="5" t="s">
        <v>10</v>
      </c>
      <c r="F76" s="5" t="s">
        <v>10</v>
      </c>
      <c r="G76" s="5" t="s">
        <v>10</v>
      </c>
      <c r="H76"/>
    </row>
    <row r="77" spans="1:8" ht="15.35">
      <c r="A77" s="3">
        <v>75</v>
      </c>
      <c r="B77" s="4" t="s">
        <v>178</v>
      </c>
      <c r="C77" s="4" t="s">
        <v>179</v>
      </c>
      <c r="D77" s="3" t="s">
        <v>20</v>
      </c>
      <c r="E77" s="5" t="s">
        <v>10</v>
      </c>
      <c r="F77" s="5" t="s">
        <v>10</v>
      </c>
      <c r="G77" s="5" t="s">
        <v>10</v>
      </c>
      <c r="H77"/>
    </row>
    <row r="78" spans="1:8" ht="15.35">
      <c r="A78" s="3">
        <v>76</v>
      </c>
      <c r="B78" s="4" t="s">
        <v>180</v>
      </c>
      <c r="C78" s="4" t="s">
        <v>181</v>
      </c>
      <c r="D78" s="3" t="s">
        <v>20</v>
      </c>
      <c r="E78" s="5">
        <v>0.33611111111111108</v>
      </c>
      <c r="F78" s="5">
        <v>0.73958333333333337</v>
      </c>
      <c r="G78" s="5">
        <v>0.40347222222222223</v>
      </c>
      <c r="H78"/>
    </row>
    <row r="79" spans="1:8" ht="15.35">
      <c r="A79" s="3">
        <v>77</v>
      </c>
      <c r="B79" s="4" t="s">
        <v>182</v>
      </c>
      <c r="C79" s="4" t="s">
        <v>183</v>
      </c>
      <c r="D79" s="3" t="s">
        <v>25</v>
      </c>
      <c r="E79" s="5">
        <v>0.35902777777777778</v>
      </c>
      <c r="F79" s="5">
        <v>0.60833333333333339</v>
      </c>
      <c r="G79" s="5">
        <v>0.24930555555555556</v>
      </c>
      <c r="H79"/>
    </row>
    <row r="80" spans="1:8" ht="15.35">
      <c r="A80" s="3">
        <v>78</v>
      </c>
      <c r="B80" s="4" t="s">
        <v>62</v>
      </c>
      <c r="C80" s="4" t="s">
        <v>184</v>
      </c>
      <c r="D80" s="3" t="s">
        <v>9</v>
      </c>
      <c r="E80" s="5" t="s">
        <v>10</v>
      </c>
      <c r="F80" s="5" t="s">
        <v>10</v>
      </c>
      <c r="G80" s="5" t="s">
        <v>10</v>
      </c>
      <c r="H80"/>
    </row>
    <row r="81" spans="1:8" ht="15.35">
      <c r="A81" s="3">
        <v>79</v>
      </c>
      <c r="B81" s="4" t="s">
        <v>185</v>
      </c>
      <c r="C81" s="4" t="s">
        <v>186</v>
      </c>
      <c r="D81" s="3" t="s">
        <v>20</v>
      </c>
      <c r="E81" s="5">
        <v>0.33333333333333331</v>
      </c>
      <c r="F81" s="5" t="s">
        <v>187</v>
      </c>
      <c r="G81" s="5" t="s">
        <v>187</v>
      </c>
      <c r="H81"/>
    </row>
    <row r="82" spans="1:8" ht="15.35">
      <c r="A82" s="3">
        <v>80</v>
      </c>
      <c r="B82" s="4" t="s">
        <v>127</v>
      </c>
      <c r="C82" s="4" t="s">
        <v>188</v>
      </c>
      <c r="D82" s="3" t="s">
        <v>25</v>
      </c>
      <c r="E82" s="5">
        <v>0.37777777777777777</v>
      </c>
      <c r="F82" s="5">
        <v>0.66666666666666663</v>
      </c>
      <c r="G82" s="5">
        <v>0.28888888888888886</v>
      </c>
      <c r="H82"/>
    </row>
    <row r="83" spans="1:8" ht="15.35">
      <c r="A83" s="3">
        <v>81</v>
      </c>
      <c r="B83" s="4" t="s">
        <v>189</v>
      </c>
      <c r="C83" s="4" t="s">
        <v>190</v>
      </c>
      <c r="D83" s="3" t="s">
        <v>25</v>
      </c>
      <c r="E83" s="5">
        <v>0.33333333333333331</v>
      </c>
      <c r="F83" s="5">
        <v>0.67708333333333326</v>
      </c>
      <c r="G83" s="5">
        <v>0.34375</v>
      </c>
      <c r="H83"/>
    </row>
    <row r="84" spans="1:8" ht="15.35">
      <c r="A84" s="3">
        <v>82</v>
      </c>
      <c r="B84" s="4" t="s">
        <v>191</v>
      </c>
      <c r="C84" s="4" t="s">
        <v>192</v>
      </c>
      <c r="D84" s="3" t="s">
        <v>25</v>
      </c>
      <c r="E84" s="5">
        <v>0.33333333333333331</v>
      </c>
      <c r="F84" s="5">
        <v>0.60833333333333339</v>
      </c>
      <c r="G84" s="5">
        <v>0.27500000000000002</v>
      </c>
      <c r="H84"/>
    </row>
    <row r="85" spans="1:8" ht="15.35">
      <c r="A85" s="3">
        <v>83</v>
      </c>
      <c r="B85" s="4" t="s">
        <v>193</v>
      </c>
      <c r="C85" s="4" t="s">
        <v>194</v>
      </c>
      <c r="D85" s="3" t="s">
        <v>9</v>
      </c>
      <c r="E85" s="5">
        <v>0.36736111111111108</v>
      </c>
      <c r="F85" s="5">
        <v>0.5854166666666667</v>
      </c>
      <c r="G85" s="5">
        <v>0.21805555555555556</v>
      </c>
      <c r="H85"/>
    </row>
    <row r="86" spans="1:8" ht="15.35">
      <c r="A86" s="3">
        <v>84</v>
      </c>
      <c r="B86" s="4" t="s">
        <v>195</v>
      </c>
      <c r="C86" s="4" t="s">
        <v>194</v>
      </c>
      <c r="D86" s="3" t="s">
        <v>9</v>
      </c>
      <c r="E86" s="5">
        <v>0.36736111111111108</v>
      </c>
      <c r="F86" s="5">
        <v>0.5854166666666667</v>
      </c>
      <c r="G86" s="5">
        <v>0.21805555555555556</v>
      </c>
      <c r="H86"/>
    </row>
    <row r="87" spans="1:8" ht="15.35">
      <c r="A87" s="3">
        <v>85</v>
      </c>
      <c r="B87" s="4" t="s">
        <v>53</v>
      </c>
      <c r="C87" s="4" t="s">
        <v>196</v>
      </c>
      <c r="D87" s="3" t="s">
        <v>9</v>
      </c>
      <c r="E87" s="5">
        <v>0.375</v>
      </c>
      <c r="F87" s="5">
        <v>0.53680555555555554</v>
      </c>
      <c r="G87" s="5">
        <v>0.16180555555555556</v>
      </c>
      <c r="H87"/>
    </row>
    <row r="88" spans="1:8" ht="15.35">
      <c r="A88" s="3">
        <v>86</v>
      </c>
      <c r="B88" s="4" t="s">
        <v>197</v>
      </c>
      <c r="C88" s="4" t="s">
        <v>196</v>
      </c>
      <c r="D88" s="3" t="s">
        <v>9</v>
      </c>
      <c r="E88" s="5">
        <v>0.375</v>
      </c>
      <c r="F88" s="5">
        <v>0.53680555555555554</v>
      </c>
      <c r="G88" s="5">
        <v>0.16180555555555556</v>
      </c>
      <c r="H88"/>
    </row>
    <row r="89" spans="1:8" ht="15.35">
      <c r="A89" s="3">
        <v>87</v>
      </c>
      <c r="B89" s="4" t="s">
        <v>198</v>
      </c>
      <c r="C89" s="4" t="s">
        <v>199</v>
      </c>
      <c r="D89" s="3" t="s">
        <v>20</v>
      </c>
      <c r="E89" s="5">
        <v>0.37222222222222223</v>
      </c>
      <c r="F89" s="5">
        <v>0.62986111111111109</v>
      </c>
      <c r="G89" s="5">
        <v>0.25763888888888886</v>
      </c>
      <c r="H89"/>
    </row>
    <row r="90" spans="1:8" ht="15.35">
      <c r="A90" s="3">
        <v>88</v>
      </c>
      <c r="B90" s="4" t="s">
        <v>200</v>
      </c>
      <c r="C90" s="4" t="s">
        <v>201</v>
      </c>
      <c r="D90" s="3" t="s">
        <v>20</v>
      </c>
      <c r="E90" s="5">
        <v>0.33958333333333329</v>
      </c>
      <c r="F90" s="5" t="s">
        <v>26</v>
      </c>
      <c r="G90" s="5" t="s">
        <v>26</v>
      </c>
      <c r="H90"/>
    </row>
    <row r="91" spans="1:8" ht="15.35">
      <c r="A91" s="3">
        <v>89</v>
      </c>
      <c r="B91" s="4" t="s">
        <v>202</v>
      </c>
      <c r="C91" s="4" t="s">
        <v>203</v>
      </c>
      <c r="D91" s="3" t="s">
        <v>9</v>
      </c>
      <c r="E91" s="5">
        <v>0.3840277777777778</v>
      </c>
      <c r="F91" s="5">
        <v>0.65416666666666667</v>
      </c>
      <c r="G91" s="5">
        <v>0.27013888888888887</v>
      </c>
      <c r="H91"/>
    </row>
    <row r="92" spans="1:8" ht="15.35">
      <c r="A92" s="3">
        <v>90</v>
      </c>
      <c r="B92" s="4" t="s">
        <v>204</v>
      </c>
      <c r="C92" s="4" t="s">
        <v>205</v>
      </c>
      <c r="D92" s="3" t="s">
        <v>20</v>
      </c>
      <c r="E92" s="5">
        <v>0.34652777777777777</v>
      </c>
      <c r="F92" s="5">
        <v>0.61944444444444446</v>
      </c>
      <c r="G92" s="5">
        <v>0.27291666666666664</v>
      </c>
      <c r="H92"/>
    </row>
    <row r="93" spans="1:8" ht="15.35">
      <c r="A93" s="3">
        <v>91</v>
      </c>
      <c r="B93" s="4" t="s">
        <v>59</v>
      </c>
      <c r="C93" s="4" t="s">
        <v>206</v>
      </c>
      <c r="D93" s="3" t="s">
        <v>20</v>
      </c>
      <c r="E93" s="5">
        <v>0.375</v>
      </c>
      <c r="F93" s="5">
        <v>0.67499999999999993</v>
      </c>
      <c r="G93" s="5">
        <v>0.30000000000000004</v>
      </c>
      <c r="H93"/>
    </row>
    <row r="94" spans="1:8" ht="15.35">
      <c r="A94" s="3">
        <v>92</v>
      </c>
      <c r="B94" s="4" t="s">
        <v>207</v>
      </c>
      <c r="C94" s="4" t="s">
        <v>208</v>
      </c>
      <c r="D94" s="3" t="s">
        <v>9</v>
      </c>
      <c r="E94" s="5">
        <v>0.375</v>
      </c>
      <c r="F94" s="5">
        <v>0.53680555555555554</v>
      </c>
      <c r="G94" s="5">
        <v>0.16180555555555556</v>
      </c>
      <c r="H94"/>
    </row>
    <row r="95" spans="1:8" ht="15.35">
      <c r="A95" s="3">
        <v>93</v>
      </c>
      <c r="B95" s="4" t="s">
        <v>209</v>
      </c>
      <c r="C95" s="4" t="s">
        <v>210</v>
      </c>
      <c r="D95" s="3" t="s">
        <v>25</v>
      </c>
      <c r="E95" s="5">
        <v>0.39374999999999999</v>
      </c>
      <c r="F95" s="5">
        <v>0.68958333333333333</v>
      </c>
      <c r="G95" s="5">
        <v>0.29583333333333334</v>
      </c>
      <c r="H95"/>
    </row>
    <row r="96" spans="1:8" ht="15.35">
      <c r="A96" s="3">
        <v>94</v>
      </c>
      <c r="B96" s="4" t="s">
        <v>211</v>
      </c>
      <c r="C96" s="4" t="s">
        <v>212</v>
      </c>
      <c r="D96" s="3" t="s">
        <v>20</v>
      </c>
      <c r="E96" s="5" t="s">
        <v>10</v>
      </c>
      <c r="F96" s="5" t="s">
        <v>10</v>
      </c>
      <c r="G96" s="5" t="s">
        <v>10</v>
      </c>
      <c r="H96"/>
    </row>
    <row r="97" spans="1:8" ht="15.35">
      <c r="A97" s="3">
        <v>95</v>
      </c>
      <c r="B97" s="4" t="s">
        <v>143</v>
      </c>
      <c r="C97" s="4" t="s">
        <v>213</v>
      </c>
      <c r="D97" s="3" t="s">
        <v>20</v>
      </c>
      <c r="E97" s="5">
        <v>0.375</v>
      </c>
      <c r="F97" s="5">
        <v>0.64513888888888893</v>
      </c>
      <c r="G97" s="5">
        <v>0.27013888888888887</v>
      </c>
      <c r="H97"/>
    </row>
    <row r="98" spans="1:8" ht="15.35">
      <c r="A98" s="3">
        <v>96</v>
      </c>
      <c r="B98" s="4" t="s">
        <v>143</v>
      </c>
      <c r="C98" s="4" t="s">
        <v>214</v>
      </c>
      <c r="D98" s="3" t="s">
        <v>25</v>
      </c>
      <c r="E98" s="5">
        <v>0.34236111111111112</v>
      </c>
      <c r="F98" s="5" t="s">
        <v>26</v>
      </c>
      <c r="G98" s="5" t="s">
        <v>26</v>
      </c>
      <c r="H98"/>
    </row>
    <row r="99" spans="1:8" ht="15.35">
      <c r="A99" s="3">
        <v>97</v>
      </c>
      <c r="B99" s="4" t="s">
        <v>215</v>
      </c>
      <c r="C99" s="4" t="s">
        <v>216</v>
      </c>
      <c r="D99" s="3" t="s">
        <v>9</v>
      </c>
      <c r="E99" s="5">
        <v>0.3840277777777778</v>
      </c>
      <c r="F99" s="5">
        <v>0.65416666666666667</v>
      </c>
      <c r="G99" s="5">
        <v>0.27013888888888887</v>
      </c>
      <c r="H99"/>
    </row>
    <row r="100" spans="1:8" ht="15.35">
      <c r="A100" s="3">
        <v>98</v>
      </c>
      <c r="B100" s="4" t="s">
        <v>217</v>
      </c>
      <c r="C100" s="4" t="s">
        <v>216</v>
      </c>
      <c r="D100" s="3" t="s">
        <v>25</v>
      </c>
      <c r="E100" s="5" t="s">
        <v>10</v>
      </c>
      <c r="F100" s="5" t="s">
        <v>10</v>
      </c>
      <c r="G100" s="5" t="s">
        <v>10</v>
      </c>
      <c r="H100"/>
    </row>
    <row r="101" spans="1:8" ht="15.35">
      <c r="A101" s="3">
        <v>99</v>
      </c>
      <c r="B101" s="4" t="s">
        <v>70</v>
      </c>
      <c r="C101" s="4" t="s">
        <v>218</v>
      </c>
      <c r="D101" s="3" t="s">
        <v>20</v>
      </c>
      <c r="E101" s="5">
        <v>0.37708333333333333</v>
      </c>
      <c r="F101" s="5">
        <v>0.66736111111111107</v>
      </c>
      <c r="G101" s="5">
        <v>0.29027777777777775</v>
      </c>
      <c r="H101"/>
    </row>
    <row r="102" spans="1:8" ht="15.35">
      <c r="A102" s="3">
        <v>100</v>
      </c>
      <c r="B102" s="4" t="s">
        <v>219</v>
      </c>
      <c r="C102" s="4" t="s">
        <v>220</v>
      </c>
      <c r="D102" s="3" t="s">
        <v>25</v>
      </c>
      <c r="E102" s="5">
        <v>0.39374999999999999</v>
      </c>
      <c r="F102" s="5">
        <v>0.68958333333333333</v>
      </c>
      <c r="G102" s="5">
        <v>0.29583333333333334</v>
      </c>
      <c r="H102"/>
    </row>
    <row r="103" spans="1:8" ht="15.35">
      <c r="A103" s="3">
        <v>101</v>
      </c>
      <c r="B103" s="4" t="s">
        <v>13</v>
      </c>
      <c r="C103" s="4" t="s">
        <v>220</v>
      </c>
      <c r="D103" s="3" t="s">
        <v>25</v>
      </c>
      <c r="E103" s="5">
        <v>0.39374999999999999</v>
      </c>
      <c r="F103" s="5">
        <v>0.68958333333333333</v>
      </c>
      <c r="G103" s="5">
        <v>0.29583333333333334</v>
      </c>
      <c r="H103"/>
    </row>
    <row r="104" spans="1:8" ht="15.35">
      <c r="A104" s="3">
        <v>102</v>
      </c>
      <c r="B104" s="4" t="s">
        <v>221</v>
      </c>
      <c r="C104" s="4" t="s">
        <v>222</v>
      </c>
      <c r="D104" s="3" t="s">
        <v>20</v>
      </c>
      <c r="E104" s="5" t="s">
        <v>10</v>
      </c>
      <c r="F104" s="5" t="s">
        <v>10</v>
      </c>
      <c r="G104" s="5" t="s">
        <v>10</v>
      </c>
      <c r="H104"/>
    </row>
    <row r="105" spans="1:8" ht="15.35">
      <c r="A105" s="3">
        <v>103</v>
      </c>
      <c r="B105" s="4" t="s">
        <v>223</v>
      </c>
      <c r="C105" s="4" t="s">
        <v>224</v>
      </c>
      <c r="D105" s="3" t="s">
        <v>20</v>
      </c>
      <c r="E105" s="5">
        <v>0.33333333333333331</v>
      </c>
      <c r="F105" s="5">
        <v>0.72361111111111109</v>
      </c>
      <c r="G105" s="5">
        <v>0.39027777777777778</v>
      </c>
      <c r="H105"/>
    </row>
    <row r="106" spans="1:8" ht="15.35">
      <c r="A106" s="3">
        <v>104</v>
      </c>
      <c r="B106" s="4" t="s">
        <v>217</v>
      </c>
      <c r="C106" s="4" t="s">
        <v>225</v>
      </c>
      <c r="D106" s="3" t="s">
        <v>25</v>
      </c>
      <c r="E106" s="5">
        <v>0.37847222222222221</v>
      </c>
      <c r="F106" s="5">
        <v>0.60694444444444451</v>
      </c>
      <c r="G106" s="5">
        <v>0.22847222222222224</v>
      </c>
      <c r="H106"/>
    </row>
    <row r="107" spans="1:8" ht="15.35">
      <c r="A107" s="3">
        <v>105</v>
      </c>
      <c r="B107" s="4" t="s">
        <v>168</v>
      </c>
      <c r="C107" s="4" t="s">
        <v>226</v>
      </c>
      <c r="D107" s="3" t="s">
        <v>20</v>
      </c>
      <c r="E107" s="5">
        <v>0.35624999999999996</v>
      </c>
      <c r="F107" s="5">
        <v>0.61458333333333337</v>
      </c>
      <c r="G107" s="5">
        <v>0.25833333333333336</v>
      </c>
      <c r="H107"/>
    </row>
    <row r="108" spans="1:8" ht="15.35">
      <c r="A108" s="3">
        <v>106</v>
      </c>
      <c r="B108" s="4" t="s">
        <v>227</v>
      </c>
      <c r="C108" s="4" t="s">
        <v>228</v>
      </c>
      <c r="D108" s="3" t="s">
        <v>9</v>
      </c>
      <c r="E108" s="5">
        <v>0.33333333333333331</v>
      </c>
      <c r="F108" s="5">
        <v>0.59930555555555565</v>
      </c>
      <c r="G108" s="5">
        <v>0.26597222222222222</v>
      </c>
      <c r="H108"/>
    </row>
    <row r="109" spans="1:8" ht="15.35">
      <c r="A109" s="3">
        <v>107</v>
      </c>
      <c r="B109" s="4" t="s">
        <v>191</v>
      </c>
      <c r="C109" s="4" t="s">
        <v>229</v>
      </c>
      <c r="D109" s="3" t="s">
        <v>25</v>
      </c>
      <c r="E109" s="5" t="s">
        <v>10</v>
      </c>
      <c r="F109" s="5" t="s">
        <v>10</v>
      </c>
      <c r="G109" s="5" t="s">
        <v>10</v>
      </c>
      <c r="H109"/>
    </row>
    <row r="110" spans="1:8" ht="15.35">
      <c r="A110" s="3">
        <v>108</v>
      </c>
      <c r="B110" s="4" t="s">
        <v>230</v>
      </c>
      <c r="C110" s="4" t="s">
        <v>231</v>
      </c>
      <c r="D110" s="3" t="s">
        <v>25</v>
      </c>
      <c r="E110" s="5">
        <v>0.375</v>
      </c>
      <c r="F110" s="5">
        <v>0.56805555555555554</v>
      </c>
      <c r="G110" s="5">
        <v>0.19305555555555554</v>
      </c>
      <c r="H110"/>
    </row>
    <row r="111" spans="1:8" ht="15.35">
      <c r="A111" s="3">
        <v>109</v>
      </c>
      <c r="B111" s="4" t="s">
        <v>232</v>
      </c>
      <c r="C111" s="4" t="s">
        <v>231</v>
      </c>
      <c r="D111" s="3" t="s">
        <v>9</v>
      </c>
      <c r="E111" s="5">
        <v>0.37013888888888885</v>
      </c>
      <c r="F111" s="5">
        <v>0.55624999999999991</v>
      </c>
      <c r="G111" s="5">
        <v>0.18611111111111112</v>
      </c>
      <c r="H111"/>
    </row>
    <row r="112" spans="1:8" ht="15.35">
      <c r="A112" s="3">
        <v>110</v>
      </c>
      <c r="B112" s="4" t="s">
        <v>233</v>
      </c>
      <c r="C112" s="4" t="s">
        <v>234</v>
      </c>
      <c r="D112" s="3" t="s">
        <v>25</v>
      </c>
      <c r="E112" s="5">
        <v>0.375</v>
      </c>
      <c r="F112" s="5">
        <v>0.56805555555555554</v>
      </c>
      <c r="G112" s="5">
        <v>0.19305555555555554</v>
      </c>
      <c r="H112"/>
    </row>
    <row r="113" spans="1:8" ht="15.35">
      <c r="A113" s="3">
        <v>111</v>
      </c>
      <c r="B113" s="4" t="s">
        <v>235</v>
      </c>
      <c r="C113" s="4" t="s">
        <v>236</v>
      </c>
      <c r="D113" s="3" t="s">
        <v>20</v>
      </c>
      <c r="E113" s="5" t="s">
        <v>10</v>
      </c>
      <c r="F113" s="5" t="s">
        <v>10</v>
      </c>
      <c r="G113" s="5" t="s">
        <v>10</v>
      </c>
      <c r="H113"/>
    </row>
    <row r="114" spans="1:8" ht="15.35">
      <c r="A114" s="3">
        <v>112</v>
      </c>
      <c r="B114" s="4" t="s">
        <v>217</v>
      </c>
      <c r="C114" s="4" t="s">
        <v>237</v>
      </c>
      <c r="D114" s="3" t="s">
        <v>20</v>
      </c>
      <c r="E114" s="5">
        <v>0.34722222222222221</v>
      </c>
      <c r="F114" s="5">
        <v>0.74027777777777781</v>
      </c>
      <c r="G114" s="5">
        <v>0.39305555555555555</v>
      </c>
      <c r="H114"/>
    </row>
    <row r="115" spans="1:8" ht="15.35">
      <c r="A115" s="3">
        <v>113</v>
      </c>
      <c r="B115" s="4" t="s">
        <v>189</v>
      </c>
      <c r="C115" s="4" t="s">
        <v>238</v>
      </c>
      <c r="D115" s="3" t="s">
        <v>25</v>
      </c>
      <c r="E115" s="5">
        <v>0.35694444444444445</v>
      </c>
      <c r="F115" s="5">
        <v>0.53263888888888888</v>
      </c>
      <c r="G115" s="5">
        <v>0.17569444444444443</v>
      </c>
      <c r="H115"/>
    </row>
    <row r="116" spans="1:8" ht="15.35">
      <c r="A116" s="3">
        <v>114</v>
      </c>
      <c r="B116" s="4" t="s">
        <v>239</v>
      </c>
      <c r="C116" s="4" t="s">
        <v>238</v>
      </c>
      <c r="D116" s="3" t="s">
        <v>25</v>
      </c>
      <c r="E116" s="5">
        <v>0.35694444444444445</v>
      </c>
      <c r="F116" s="5">
        <v>0.53263888888888888</v>
      </c>
      <c r="G116" s="5">
        <v>0.17569444444444443</v>
      </c>
      <c r="H116"/>
    </row>
    <row r="117" spans="1:8" ht="15.35">
      <c r="A117" s="3">
        <v>115</v>
      </c>
      <c r="B117" s="4" t="s">
        <v>88</v>
      </c>
      <c r="C117" s="4" t="s">
        <v>240</v>
      </c>
      <c r="D117" s="3" t="s">
        <v>20</v>
      </c>
      <c r="E117" s="5">
        <v>0.37916666666666665</v>
      </c>
      <c r="F117" s="5">
        <v>0.64236111111111116</v>
      </c>
      <c r="G117" s="5">
        <v>0.26319444444444445</v>
      </c>
      <c r="H117"/>
    </row>
    <row r="118" spans="1:8" ht="15.35">
      <c r="A118" s="3">
        <v>116</v>
      </c>
      <c r="B118" s="4" t="s">
        <v>145</v>
      </c>
      <c r="C118" s="4" t="s">
        <v>241</v>
      </c>
      <c r="D118" s="3" t="s">
        <v>20</v>
      </c>
      <c r="E118" s="5">
        <v>0.33333333333333331</v>
      </c>
      <c r="F118" s="5" t="s">
        <v>187</v>
      </c>
      <c r="G118" s="5" t="s">
        <v>187</v>
      </c>
      <c r="H118"/>
    </row>
    <row r="119" spans="1:8" ht="15.35">
      <c r="A119" s="3">
        <v>117</v>
      </c>
      <c r="B119" s="4" t="s">
        <v>242</v>
      </c>
      <c r="C119" s="4" t="s">
        <v>241</v>
      </c>
      <c r="D119" s="3" t="s">
        <v>20</v>
      </c>
      <c r="E119" s="5">
        <v>0.33333333333333331</v>
      </c>
      <c r="F119" s="5" t="s">
        <v>187</v>
      </c>
      <c r="G119" s="5" t="s">
        <v>187</v>
      </c>
      <c r="H119"/>
    </row>
    <row r="120" spans="1:8" ht="15.35">
      <c r="A120" s="3">
        <v>118</v>
      </c>
      <c r="B120" s="4" t="s">
        <v>243</v>
      </c>
      <c r="C120" s="4" t="s">
        <v>244</v>
      </c>
      <c r="D120" s="3" t="s">
        <v>20</v>
      </c>
      <c r="E120" s="5">
        <v>0.33333333333333331</v>
      </c>
      <c r="F120" s="5">
        <v>0.61388888888888893</v>
      </c>
      <c r="G120" s="5">
        <v>0.28055555555555556</v>
      </c>
      <c r="H120"/>
    </row>
    <row r="121" spans="1:8" ht="15.35">
      <c r="A121" s="3">
        <v>119</v>
      </c>
      <c r="B121" s="4" t="s">
        <v>41</v>
      </c>
      <c r="C121" s="4" t="s">
        <v>244</v>
      </c>
      <c r="D121" s="3" t="s">
        <v>20</v>
      </c>
      <c r="E121" s="5">
        <v>0.33333333333333331</v>
      </c>
      <c r="F121" s="5">
        <v>0.61388888888888893</v>
      </c>
      <c r="G121" s="5">
        <v>0.28055555555555556</v>
      </c>
      <c r="H121"/>
    </row>
    <row r="122" spans="1:8" ht="15.35">
      <c r="A122" s="3">
        <v>120</v>
      </c>
      <c r="B122" s="4" t="s">
        <v>245</v>
      </c>
      <c r="C122" s="4" t="s">
        <v>246</v>
      </c>
      <c r="D122" s="3" t="s">
        <v>9</v>
      </c>
      <c r="E122" s="5">
        <v>0.37013888888888885</v>
      </c>
      <c r="F122" s="5">
        <v>0.55624999999999991</v>
      </c>
      <c r="G122" s="5">
        <v>0.18611111111111112</v>
      </c>
      <c r="H122"/>
    </row>
    <row r="123" spans="1:8" ht="15.35">
      <c r="A123" s="3">
        <v>121</v>
      </c>
      <c r="B123" s="4" t="s">
        <v>247</v>
      </c>
      <c r="C123" s="4" t="s">
        <v>248</v>
      </c>
      <c r="D123" s="3" t="s">
        <v>20</v>
      </c>
      <c r="E123" s="5" t="s">
        <v>10</v>
      </c>
      <c r="F123" s="5" t="s">
        <v>10</v>
      </c>
      <c r="G123" s="5" t="s">
        <v>10</v>
      </c>
      <c r="H123"/>
    </row>
    <row r="124" spans="1:8" ht="15.35">
      <c r="A124" s="3">
        <v>122</v>
      </c>
      <c r="B124" s="4" t="s">
        <v>249</v>
      </c>
      <c r="C124" s="4" t="s">
        <v>250</v>
      </c>
      <c r="D124" s="3" t="s">
        <v>9</v>
      </c>
      <c r="E124" s="5">
        <v>0.38333333333333336</v>
      </c>
      <c r="F124" s="5">
        <v>0.69444444444444442</v>
      </c>
      <c r="G124" s="5">
        <v>0.31111111111111112</v>
      </c>
      <c r="H124"/>
    </row>
    <row r="125" spans="1:8" ht="15.35">
      <c r="A125" s="3">
        <v>123</v>
      </c>
      <c r="B125" s="4" t="s">
        <v>189</v>
      </c>
      <c r="C125" s="4" t="s">
        <v>251</v>
      </c>
      <c r="D125" s="3" t="s">
        <v>25</v>
      </c>
      <c r="E125" s="5" t="s">
        <v>10</v>
      </c>
      <c r="F125" s="5" t="s">
        <v>10</v>
      </c>
      <c r="G125" s="5" t="s">
        <v>10</v>
      </c>
      <c r="H125"/>
    </row>
    <row r="126" spans="1:8" ht="15.35">
      <c r="A126" s="3">
        <v>124</v>
      </c>
      <c r="B126" s="4" t="s">
        <v>223</v>
      </c>
      <c r="C126" s="4" t="s">
        <v>251</v>
      </c>
      <c r="D126" s="3" t="s">
        <v>25</v>
      </c>
      <c r="E126" s="5" t="s">
        <v>10</v>
      </c>
      <c r="F126" s="5" t="s">
        <v>10</v>
      </c>
      <c r="G126" s="5" t="s">
        <v>10</v>
      </c>
      <c r="H126"/>
    </row>
    <row r="127" spans="1:8" ht="15.35">
      <c r="A127" s="3">
        <v>125</v>
      </c>
      <c r="B127" s="4" t="s">
        <v>65</v>
      </c>
      <c r="C127" s="4" t="s">
        <v>252</v>
      </c>
      <c r="D127" s="3" t="s">
        <v>25</v>
      </c>
      <c r="E127" s="5" t="s">
        <v>10</v>
      </c>
      <c r="F127" s="5" t="s">
        <v>10</v>
      </c>
      <c r="G127" s="5" t="s">
        <v>10</v>
      </c>
      <c r="H127"/>
    </row>
    <row r="128" spans="1:8" ht="15.35">
      <c r="A128" s="3">
        <v>126</v>
      </c>
      <c r="B128" s="4" t="s">
        <v>253</v>
      </c>
      <c r="C128" s="4" t="s">
        <v>252</v>
      </c>
      <c r="D128" s="3" t="s">
        <v>25</v>
      </c>
      <c r="E128" s="5">
        <v>0.35416666666666663</v>
      </c>
      <c r="F128" s="5">
        <v>0.66180555555555554</v>
      </c>
      <c r="G128" s="5">
        <v>0.30763888888888891</v>
      </c>
      <c r="H128"/>
    </row>
    <row r="129" spans="1:8" ht="15.35">
      <c r="A129" s="3">
        <v>127</v>
      </c>
      <c r="B129" s="4" t="s">
        <v>254</v>
      </c>
      <c r="C129" s="4" t="s">
        <v>255</v>
      </c>
      <c r="D129" s="3" t="s">
        <v>25</v>
      </c>
      <c r="E129" s="5">
        <v>0.375</v>
      </c>
      <c r="F129" s="5" t="s">
        <v>26</v>
      </c>
      <c r="G129" s="5" t="s">
        <v>26</v>
      </c>
      <c r="H129" t="s">
        <v>256</v>
      </c>
    </row>
    <row r="130" spans="1:8" ht="15.35">
      <c r="A130" s="3">
        <v>128</v>
      </c>
      <c r="B130" s="4" t="s">
        <v>257</v>
      </c>
      <c r="C130" s="4" t="s">
        <v>258</v>
      </c>
      <c r="D130" s="3" t="s">
        <v>20</v>
      </c>
      <c r="E130" s="5">
        <v>0.36874999999999997</v>
      </c>
      <c r="F130" s="5">
        <v>0.71388888888888891</v>
      </c>
      <c r="G130" s="5">
        <v>0.34513888888888888</v>
      </c>
      <c r="H130"/>
    </row>
    <row r="131" spans="1:8" ht="15.35">
      <c r="A131" s="3">
        <v>129</v>
      </c>
      <c r="B131" s="4" t="s">
        <v>259</v>
      </c>
      <c r="C131" s="4" t="s">
        <v>260</v>
      </c>
      <c r="D131" s="3" t="s">
        <v>9</v>
      </c>
      <c r="E131" s="5">
        <v>0.37569444444444444</v>
      </c>
      <c r="F131" s="5">
        <v>0.53680555555555554</v>
      </c>
      <c r="G131" s="5">
        <v>0.16111111111111109</v>
      </c>
      <c r="H131"/>
    </row>
    <row r="132" spans="1:8" ht="15.35">
      <c r="A132" s="3">
        <v>130</v>
      </c>
      <c r="B132" s="4" t="s">
        <v>189</v>
      </c>
      <c r="C132" s="4" t="s">
        <v>260</v>
      </c>
      <c r="D132" s="3" t="s">
        <v>9</v>
      </c>
      <c r="E132" s="5">
        <v>0.37569444444444444</v>
      </c>
      <c r="F132" s="5">
        <v>0.53680555555555554</v>
      </c>
      <c r="G132" s="5">
        <v>0.16111111111111109</v>
      </c>
      <c r="H132"/>
    </row>
    <row r="133" spans="1:8" ht="15.35">
      <c r="A133" s="3">
        <v>131</v>
      </c>
      <c r="B133" s="4" t="s">
        <v>261</v>
      </c>
      <c r="C133" s="4" t="s">
        <v>262</v>
      </c>
      <c r="D133" s="3" t="s">
        <v>25</v>
      </c>
      <c r="E133" s="5">
        <v>0.36805555555555552</v>
      </c>
      <c r="F133" s="5">
        <v>0.59722222222222221</v>
      </c>
      <c r="G133" s="5">
        <v>0.22916666666666669</v>
      </c>
      <c r="H133"/>
    </row>
    <row r="134" spans="1:8" ht="15.35">
      <c r="A134" s="3">
        <v>132</v>
      </c>
      <c r="B134" s="4" t="s">
        <v>263</v>
      </c>
      <c r="C134" s="4" t="s">
        <v>262</v>
      </c>
      <c r="D134" s="3" t="s">
        <v>25</v>
      </c>
      <c r="E134" s="5">
        <v>0.35972222222222222</v>
      </c>
      <c r="F134" s="5">
        <v>0.52916666666666667</v>
      </c>
      <c r="G134" s="5">
        <v>0.16944444444444443</v>
      </c>
      <c r="H134"/>
    </row>
    <row r="135" spans="1:8" ht="15.35">
      <c r="A135" s="3">
        <v>133</v>
      </c>
      <c r="B135" s="4" t="s">
        <v>33</v>
      </c>
      <c r="C135" s="4" t="s">
        <v>264</v>
      </c>
      <c r="D135" s="3" t="s">
        <v>20</v>
      </c>
      <c r="E135" s="5">
        <v>0.375</v>
      </c>
      <c r="F135" s="5">
        <v>0.64652777777777781</v>
      </c>
      <c r="G135" s="5">
        <v>0.27152777777777776</v>
      </c>
      <c r="H135"/>
    </row>
    <row r="136" spans="1:8" ht="15.35">
      <c r="A136" s="3">
        <v>134</v>
      </c>
      <c r="B136" s="4" t="s">
        <v>265</v>
      </c>
      <c r="C136" s="4" t="s">
        <v>266</v>
      </c>
      <c r="D136" s="3" t="s">
        <v>9</v>
      </c>
      <c r="E136" s="5">
        <v>0.38680555555555557</v>
      </c>
      <c r="F136" s="5">
        <v>0.64513888888888893</v>
      </c>
      <c r="G136" s="5">
        <v>0.25833333333333336</v>
      </c>
      <c r="H136"/>
    </row>
    <row r="137" spans="1:8" ht="15.35">
      <c r="A137" s="3">
        <v>135</v>
      </c>
      <c r="B137" s="4" t="s">
        <v>267</v>
      </c>
      <c r="C137" s="4" t="s">
        <v>268</v>
      </c>
      <c r="D137" s="3" t="s">
        <v>9</v>
      </c>
      <c r="E137" s="5">
        <v>0.35416666666666663</v>
      </c>
      <c r="F137" s="5">
        <v>0.59930555555555565</v>
      </c>
      <c r="G137" s="5">
        <v>0.24513888888888891</v>
      </c>
      <c r="H137"/>
    </row>
    <row r="138" spans="1:8" ht="15.35">
      <c r="A138" s="3">
        <v>136</v>
      </c>
      <c r="B138" s="4" t="s">
        <v>269</v>
      </c>
      <c r="C138" s="4" t="s">
        <v>268</v>
      </c>
      <c r="D138" s="3" t="s">
        <v>9</v>
      </c>
      <c r="E138" s="5">
        <v>0.35416666666666663</v>
      </c>
      <c r="F138" s="5">
        <v>0.59930555555555565</v>
      </c>
      <c r="G138" s="5">
        <v>0.24513888888888891</v>
      </c>
      <c r="H138"/>
    </row>
    <row r="139" spans="1:8" ht="15.35">
      <c r="A139" s="3">
        <v>137</v>
      </c>
      <c r="B139" s="4" t="s">
        <v>143</v>
      </c>
      <c r="C139" s="4" t="s">
        <v>270</v>
      </c>
      <c r="D139" s="3" t="s">
        <v>20</v>
      </c>
      <c r="E139" s="5" t="s">
        <v>10</v>
      </c>
      <c r="F139" s="5" t="s">
        <v>10</v>
      </c>
      <c r="G139" s="5" t="s">
        <v>10</v>
      </c>
      <c r="H139"/>
    </row>
    <row r="140" spans="1:8" ht="15.35">
      <c r="A140" s="3">
        <v>138</v>
      </c>
      <c r="B140" s="4" t="s">
        <v>271</v>
      </c>
      <c r="C140" s="4" t="s">
        <v>272</v>
      </c>
      <c r="D140" s="3" t="s">
        <v>25</v>
      </c>
      <c r="E140" s="5">
        <v>0.34305555555555556</v>
      </c>
      <c r="F140" s="5">
        <v>0.66666666666666663</v>
      </c>
      <c r="G140" s="5">
        <v>0.32361111111111113</v>
      </c>
      <c r="H140"/>
    </row>
    <row r="141" spans="1:8" ht="15.35">
      <c r="A141" s="3">
        <v>139</v>
      </c>
      <c r="B141" s="4" t="s">
        <v>273</v>
      </c>
      <c r="C141" s="4" t="s">
        <v>274</v>
      </c>
      <c r="D141" s="3" t="s">
        <v>20</v>
      </c>
      <c r="E141" s="5">
        <v>0.38055555555555554</v>
      </c>
      <c r="F141" s="5">
        <v>0.61319444444444449</v>
      </c>
      <c r="G141" s="5">
        <v>0.2326388888888889</v>
      </c>
      <c r="H141"/>
    </row>
    <row r="142" spans="1:8" ht="15.35">
      <c r="A142" s="3">
        <v>140</v>
      </c>
      <c r="B142" s="4" t="s">
        <v>217</v>
      </c>
      <c r="C142" s="4" t="s">
        <v>275</v>
      </c>
      <c r="D142" s="3" t="s">
        <v>25</v>
      </c>
      <c r="E142" s="5" t="s">
        <v>21</v>
      </c>
      <c r="F142" s="5" t="s">
        <v>21</v>
      </c>
      <c r="G142" s="5" t="s">
        <v>21</v>
      </c>
      <c r="H142"/>
    </row>
    <row r="143" spans="1:8" ht="15.35">
      <c r="A143" s="3">
        <v>141</v>
      </c>
      <c r="B143" s="4" t="s">
        <v>276</v>
      </c>
      <c r="C143" s="4" t="s">
        <v>277</v>
      </c>
      <c r="D143" s="3" t="s">
        <v>20</v>
      </c>
      <c r="E143" s="5">
        <v>0.37986111111111109</v>
      </c>
      <c r="F143" s="5">
        <v>0.68541666666666667</v>
      </c>
      <c r="G143" s="5">
        <v>0.30555555555555558</v>
      </c>
      <c r="H143"/>
    </row>
    <row r="144" spans="1:8" ht="15.35">
      <c r="A144" s="3">
        <v>142</v>
      </c>
      <c r="B144" s="4" t="s">
        <v>168</v>
      </c>
      <c r="C144" s="4" t="s">
        <v>278</v>
      </c>
      <c r="D144" s="3" t="s">
        <v>20</v>
      </c>
      <c r="E144" s="5" t="s">
        <v>10</v>
      </c>
      <c r="F144" s="5" t="s">
        <v>10</v>
      </c>
      <c r="G144" s="5" t="s">
        <v>10</v>
      </c>
      <c r="H144"/>
    </row>
    <row r="145" spans="1:8" ht="15.35">
      <c r="A145" s="3">
        <v>143</v>
      </c>
      <c r="B145" s="4" t="s">
        <v>23</v>
      </c>
      <c r="C145" s="4" t="s">
        <v>279</v>
      </c>
      <c r="D145" s="3" t="s">
        <v>20</v>
      </c>
      <c r="E145" s="5" t="s">
        <v>10</v>
      </c>
      <c r="F145" s="5" t="s">
        <v>10</v>
      </c>
      <c r="G145" s="5" t="s">
        <v>10</v>
      </c>
      <c r="H145"/>
    </row>
    <row r="146" spans="1:8" ht="15.35">
      <c r="A146" s="3">
        <v>144</v>
      </c>
      <c r="B146" s="4" t="s">
        <v>280</v>
      </c>
      <c r="C146" s="4" t="s">
        <v>281</v>
      </c>
      <c r="D146" s="3" t="s">
        <v>20</v>
      </c>
      <c r="E146" s="5">
        <v>0.33611111111111108</v>
      </c>
      <c r="F146" s="5">
        <v>0.73958333333333337</v>
      </c>
      <c r="G146" s="5">
        <v>0.40347222222222223</v>
      </c>
      <c r="H146"/>
    </row>
    <row r="147" spans="1:8" ht="15.35">
      <c r="A147" s="3">
        <v>145</v>
      </c>
      <c r="B147" s="4" t="s">
        <v>202</v>
      </c>
      <c r="C147" s="4" t="s">
        <v>282</v>
      </c>
      <c r="D147" s="3" t="s">
        <v>25</v>
      </c>
      <c r="E147" s="5">
        <v>0.34652777777777777</v>
      </c>
      <c r="F147" s="5">
        <v>0.55208333333333326</v>
      </c>
      <c r="G147" s="5">
        <v>0.20555555555555555</v>
      </c>
      <c r="H147" s="10"/>
    </row>
    <row r="148" spans="1:8" ht="15.35">
      <c r="A148" s="3">
        <v>146</v>
      </c>
      <c r="B148" s="4" t="s">
        <v>283</v>
      </c>
      <c r="C148" s="4" t="s">
        <v>284</v>
      </c>
      <c r="D148" s="3" t="s">
        <v>20</v>
      </c>
      <c r="E148" s="5">
        <v>0.33819444444444441</v>
      </c>
      <c r="F148" s="5">
        <v>0.61597222222222225</v>
      </c>
      <c r="G148" s="5">
        <v>0.27777777777777779</v>
      </c>
      <c r="H148"/>
    </row>
    <row r="149" spans="1:8" ht="15.35">
      <c r="A149" s="3">
        <v>147</v>
      </c>
      <c r="B149" s="4" t="s">
        <v>33</v>
      </c>
      <c r="C149" s="4" t="s">
        <v>285</v>
      </c>
      <c r="D149" s="3" t="s">
        <v>20</v>
      </c>
      <c r="E149" s="5">
        <v>0.34652777777777777</v>
      </c>
      <c r="F149" s="5">
        <v>0.61944444444444446</v>
      </c>
      <c r="G149" s="5">
        <v>0.27291666666666664</v>
      </c>
      <c r="H149"/>
    </row>
    <row r="150" spans="1:8" ht="15.35">
      <c r="A150" s="3">
        <v>148</v>
      </c>
      <c r="B150" s="4" t="s">
        <v>245</v>
      </c>
      <c r="C150" s="4" t="s">
        <v>286</v>
      </c>
      <c r="D150" s="3" t="s">
        <v>25</v>
      </c>
      <c r="E150" s="5" t="s">
        <v>10</v>
      </c>
      <c r="F150" s="5" t="s">
        <v>10</v>
      </c>
      <c r="G150" s="5" t="s">
        <v>10</v>
      </c>
      <c r="H150"/>
    </row>
    <row r="151" spans="1:8" ht="15.35">
      <c r="A151" s="3">
        <v>149</v>
      </c>
      <c r="B151" s="4" t="s">
        <v>287</v>
      </c>
      <c r="C151" s="4" t="s">
        <v>288</v>
      </c>
      <c r="D151" s="3" t="s">
        <v>20</v>
      </c>
      <c r="E151" s="5">
        <v>0.35277777777777775</v>
      </c>
      <c r="F151" s="5">
        <v>0.73819444444444449</v>
      </c>
      <c r="G151" s="5">
        <v>0.38541666666666669</v>
      </c>
      <c r="H151"/>
    </row>
    <row r="152" spans="1:8" ht="15.35">
      <c r="A152" s="3">
        <v>150</v>
      </c>
      <c r="B152" s="4" t="s">
        <v>239</v>
      </c>
      <c r="C152" s="4" t="s">
        <v>289</v>
      </c>
      <c r="D152" s="3" t="s">
        <v>20</v>
      </c>
      <c r="E152" s="5">
        <v>0.33333333333333331</v>
      </c>
      <c r="F152" s="5">
        <v>0.64166666666666672</v>
      </c>
      <c r="G152" s="5">
        <v>0.30833333333333335</v>
      </c>
      <c r="H152"/>
    </row>
    <row r="153" spans="1:8" ht="15.35">
      <c r="A153" s="3">
        <v>151</v>
      </c>
      <c r="B153" s="4" t="s">
        <v>143</v>
      </c>
      <c r="C153" s="4" t="s">
        <v>290</v>
      </c>
      <c r="D153" s="3" t="s">
        <v>20</v>
      </c>
      <c r="E153" s="5">
        <v>0.375</v>
      </c>
      <c r="F153" s="5">
        <v>0.63124999999999998</v>
      </c>
      <c r="G153" s="5">
        <v>0.25624999999999998</v>
      </c>
      <c r="H153"/>
    </row>
    <row r="154" spans="1:8" ht="15.35">
      <c r="A154" s="3">
        <v>152</v>
      </c>
      <c r="B154" s="4" t="s">
        <v>163</v>
      </c>
      <c r="C154" s="4" t="s">
        <v>291</v>
      </c>
      <c r="D154" s="3" t="s">
        <v>20</v>
      </c>
      <c r="E154" s="5">
        <v>0.33333333333333331</v>
      </c>
      <c r="F154" s="5">
        <v>0.68819444444444444</v>
      </c>
      <c r="G154" s="5">
        <v>0.35486111111111107</v>
      </c>
      <c r="H154"/>
    </row>
    <row r="155" spans="1:8" ht="15.35">
      <c r="A155" s="3">
        <v>153</v>
      </c>
      <c r="B155" s="4" t="s">
        <v>152</v>
      </c>
      <c r="C155" s="4" t="s">
        <v>292</v>
      </c>
      <c r="D155" s="3" t="s">
        <v>25</v>
      </c>
      <c r="E155" s="5" t="s">
        <v>10</v>
      </c>
      <c r="F155" s="5" t="s">
        <v>10</v>
      </c>
      <c r="G155" s="5" t="s">
        <v>10</v>
      </c>
      <c r="H155"/>
    </row>
    <row r="156" spans="1:8" ht="15.35">
      <c r="A156" s="3">
        <v>154</v>
      </c>
      <c r="B156" s="4" t="s">
        <v>293</v>
      </c>
      <c r="C156" s="4" t="s">
        <v>294</v>
      </c>
      <c r="D156" s="3" t="s">
        <v>25</v>
      </c>
      <c r="E156" s="5">
        <v>0.375</v>
      </c>
      <c r="F156" s="5" t="s">
        <v>26</v>
      </c>
      <c r="G156" s="5" t="s">
        <v>26</v>
      </c>
      <c r="H156" t="s">
        <v>256</v>
      </c>
    </row>
    <row r="157" spans="1:8" ht="15.35">
      <c r="A157" s="3">
        <v>155</v>
      </c>
      <c r="B157" s="4" t="s">
        <v>141</v>
      </c>
      <c r="C157" s="4" t="s">
        <v>294</v>
      </c>
      <c r="D157" s="3" t="s">
        <v>20</v>
      </c>
      <c r="E157" s="5">
        <v>0.33333333333333331</v>
      </c>
      <c r="F157" s="5" t="s">
        <v>26</v>
      </c>
      <c r="G157" s="5" t="s">
        <v>26</v>
      </c>
      <c r="H157" s="10"/>
    </row>
    <row r="158" spans="1:8" ht="15.35">
      <c r="A158" s="3">
        <v>156</v>
      </c>
      <c r="B158" s="4" t="s">
        <v>295</v>
      </c>
      <c r="C158" s="4" t="s">
        <v>296</v>
      </c>
      <c r="D158" s="3" t="s">
        <v>20</v>
      </c>
      <c r="E158" s="5" t="s">
        <v>10</v>
      </c>
      <c r="F158" s="5" t="s">
        <v>10</v>
      </c>
      <c r="G158" s="5" t="s">
        <v>10</v>
      </c>
      <c r="H158" s="10"/>
    </row>
    <row r="159" spans="1:8" ht="15.35">
      <c r="A159" s="3">
        <v>157</v>
      </c>
      <c r="B159" s="4" t="s">
        <v>297</v>
      </c>
      <c r="C159" s="4" t="s">
        <v>298</v>
      </c>
      <c r="D159" s="3" t="s">
        <v>25</v>
      </c>
      <c r="E159" s="5">
        <v>0.34722222222222221</v>
      </c>
      <c r="F159" s="5">
        <v>0.55208333333333326</v>
      </c>
      <c r="G159" s="5">
        <v>0.2048611111111111</v>
      </c>
      <c r="H159" s="10"/>
    </row>
    <row r="160" spans="1:8" ht="15.35">
      <c r="A160" s="3">
        <v>158</v>
      </c>
      <c r="B160" s="4" t="s">
        <v>299</v>
      </c>
      <c r="C160" s="4" t="s">
        <v>300</v>
      </c>
      <c r="D160" s="3" t="s">
        <v>25</v>
      </c>
      <c r="E160" s="5">
        <v>0.33333333333333331</v>
      </c>
      <c r="F160" s="5" t="s">
        <v>187</v>
      </c>
      <c r="G160" s="5" t="s">
        <v>187</v>
      </c>
      <c r="H160"/>
    </row>
    <row r="161" spans="1:8" ht="15.35">
      <c r="A161" s="3">
        <v>159</v>
      </c>
      <c r="B161" s="4" t="s">
        <v>301</v>
      </c>
      <c r="C161" s="4" t="s">
        <v>302</v>
      </c>
      <c r="D161" s="3" t="s">
        <v>20</v>
      </c>
      <c r="E161" s="5">
        <v>0.35277777777777775</v>
      </c>
      <c r="F161" s="5">
        <v>0.73819444444444449</v>
      </c>
      <c r="G161" s="5">
        <v>0.38541666666666669</v>
      </c>
      <c r="H161"/>
    </row>
    <row r="162" spans="1:8" ht="15.35">
      <c r="A162" s="3">
        <v>160</v>
      </c>
      <c r="B162" s="4" t="s">
        <v>267</v>
      </c>
      <c r="C162" s="4" t="s">
        <v>303</v>
      </c>
      <c r="D162" s="3" t="s">
        <v>25</v>
      </c>
      <c r="E162" s="5">
        <v>0.35347222222222219</v>
      </c>
      <c r="F162" s="5">
        <v>0.66180555555555554</v>
      </c>
      <c r="G162" s="5">
        <v>0.30833333333333335</v>
      </c>
      <c r="H162"/>
    </row>
    <row r="163" spans="1:8" ht="15.35">
      <c r="A163" s="3">
        <v>161</v>
      </c>
      <c r="B163" s="4" t="s">
        <v>267</v>
      </c>
      <c r="C163" s="4" t="s">
        <v>304</v>
      </c>
      <c r="D163" s="3" t="s">
        <v>25</v>
      </c>
      <c r="E163" s="5" t="s">
        <v>10</v>
      </c>
      <c r="F163" s="5" t="s">
        <v>10</v>
      </c>
      <c r="G163" s="5" t="s">
        <v>10</v>
      </c>
      <c r="H163"/>
    </row>
    <row r="164" spans="1:8" ht="15.35">
      <c r="A164" s="3">
        <v>162</v>
      </c>
      <c r="B164" s="4" t="s">
        <v>305</v>
      </c>
      <c r="C164" s="4" t="s">
        <v>306</v>
      </c>
      <c r="D164" s="3" t="s">
        <v>9</v>
      </c>
      <c r="E164" s="5">
        <v>0.375</v>
      </c>
      <c r="F164" s="5">
        <v>0.53680555555555554</v>
      </c>
      <c r="G164" s="5">
        <v>0.16180555555555556</v>
      </c>
      <c r="H164"/>
    </row>
    <row r="165" spans="1:8" ht="15.35">
      <c r="A165" s="3">
        <v>163</v>
      </c>
      <c r="B165" s="4" t="s">
        <v>307</v>
      </c>
      <c r="C165" s="4" t="s">
        <v>308</v>
      </c>
      <c r="D165" s="3" t="s">
        <v>9</v>
      </c>
      <c r="E165" s="5">
        <v>0.3840277777777778</v>
      </c>
      <c r="F165" s="5">
        <v>0.65416666666666667</v>
      </c>
      <c r="G165" s="5">
        <v>0.27013888888888887</v>
      </c>
      <c r="H165"/>
    </row>
    <row r="166" spans="1:8" ht="15.35">
      <c r="A166" s="3">
        <v>164</v>
      </c>
      <c r="B166" s="4" t="s">
        <v>47</v>
      </c>
      <c r="C166" s="4" t="s">
        <v>309</v>
      </c>
      <c r="D166" s="3" t="s">
        <v>9</v>
      </c>
      <c r="E166" s="5">
        <v>0.375</v>
      </c>
      <c r="F166" s="5">
        <v>0.59791666666666665</v>
      </c>
      <c r="G166" s="5">
        <v>0.22291666666666668</v>
      </c>
      <c r="H166"/>
    </row>
    <row r="167" spans="1:8" ht="15.35">
      <c r="A167" s="3">
        <v>165</v>
      </c>
      <c r="B167" s="4" t="s">
        <v>310</v>
      </c>
      <c r="C167" s="4" t="s">
        <v>311</v>
      </c>
      <c r="D167" s="3" t="s">
        <v>20</v>
      </c>
      <c r="E167" s="5">
        <v>0.34236111111111112</v>
      </c>
      <c r="F167" s="5" t="s">
        <v>26</v>
      </c>
      <c r="G167" s="5" t="s">
        <v>26</v>
      </c>
      <c r="H167" s="10"/>
    </row>
    <row r="168" spans="1:8" ht="15.35">
      <c r="A168" s="3">
        <v>166</v>
      </c>
      <c r="B168" s="4" t="s">
        <v>312</v>
      </c>
      <c r="C168" s="4" t="s">
        <v>313</v>
      </c>
      <c r="D168" s="3" t="s">
        <v>20</v>
      </c>
      <c r="E168" s="5">
        <v>0.33333333333333331</v>
      </c>
      <c r="F168" s="5">
        <v>0.61458333333333337</v>
      </c>
      <c r="G168" s="5">
        <v>0.28125</v>
      </c>
      <c r="H168" s="10"/>
    </row>
    <row r="169" spans="1:8" ht="15.35">
      <c r="A169" s="3">
        <v>167</v>
      </c>
      <c r="B169" s="4" t="s">
        <v>314</v>
      </c>
      <c r="C169" s="4" t="s">
        <v>315</v>
      </c>
      <c r="D169" s="3" t="s">
        <v>20</v>
      </c>
      <c r="E169" s="5">
        <v>0.37847222222222221</v>
      </c>
      <c r="F169" s="5" t="s">
        <v>26</v>
      </c>
      <c r="G169" s="5" t="s">
        <v>26</v>
      </c>
      <c r="H169" s="10"/>
    </row>
    <row r="170" spans="1:8" ht="15.35">
      <c r="A170" s="3">
        <v>168</v>
      </c>
      <c r="B170" s="4" t="s">
        <v>316</v>
      </c>
      <c r="C170" s="4" t="s">
        <v>315</v>
      </c>
      <c r="D170" s="3" t="s">
        <v>20</v>
      </c>
      <c r="E170" s="5" t="s">
        <v>10</v>
      </c>
      <c r="F170" s="5" t="s">
        <v>10</v>
      </c>
      <c r="G170" s="5" t="s">
        <v>10</v>
      </c>
      <c r="H170"/>
    </row>
    <row r="171" spans="1:8" ht="15.35">
      <c r="A171" s="3">
        <v>169</v>
      </c>
      <c r="B171" s="4" t="s">
        <v>317</v>
      </c>
      <c r="C171" s="4" t="s">
        <v>318</v>
      </c>
      <c r="D171" s="3" t="s">
        <v>20</v>
      </c>
      <c r="E171" s="5">
        <v>0.375</v>
      </c>
      <c r="F171" s="5">
        <v>0.64652777777777781</v>
      </c>
      <c r="G171" s="5">
        <v>0.27152777777777776</v>
      </c>
      <c r="H171"/>
    </row>
    <row r="172" spans="1:8" ht="15.35">
      <c r="A172" s="3">
        <v>170</v>
      </c>
      <c r="B172" s="4" t="s">
        <v>152</v>
      </c>
      <c r="C172" s="4" t="s">
        <v>319</v>
      </c>
      <c r="D172" s="3" t="s">
        <v>25</v>
      </c>
      <c r="E172" s="5">
        <v>0.33333333333333331</v>
      </c>
      <c r="F172" s="5">
        <v>0.62638888888888888</v>
      </c>
      <c r="G172" s="5">
        <v>0.29305555555555557</v>
      </c>
      <c r="H172"/>
    </row>
    <row r="173" spans="1:8" ht="15.35">
      <c r="A173" s="3">
        <v>171</v>
      </c>
      <c r="B173" s="4" t="s">
        <v>191</v>
      </c>
      <c r="C173" s="4" t="s">
        <v>319</v>
      </c>
      <c r="D173" s="3" t="s">
        <v>20</v>
      </c>
      <c r="E173" s="5">
        <v>0.375</v>
      </c>
      <c r="F173" s="5">
        <v>0.67499999999999993</v>
      </c>
      <c r="G173" s="5">
        <v>0.30000000000000004</v>
      </c>
      <c r="H173"/>
    </row>
    <row r="174" spans="1:8" ht="15.35">
      <c r="A174" s="3">
        <v>172</v>
      </c>
      <c r="B174" s="4" t="s">
        <v>320</v>
      </c>
      <c r="C174" s="4" t="s">
        <v>321</v>
      </c>
      <c r="D174" s="3" t="s">
        <v>20</v>
      </c>
      <c r="E174" s="5">
        <v>0.37222222222222223</v>
      </c>
      <c r="F174" s="5">
        <v>0.62986111111111109</v>
      </c>
      <c r="G174" s="5">
        <v>0.25763888888888886</v>
      </c>
      <c r="H174"/>
    </row>
    <row r="175" spans="1:8" ht="15.35">
      <c r="A175" s="3">
        <v>173</v>
      </c>
      <c r="B175" s="4" t="s">
        <v>322</v>
      </c>
      <c r="C175" s="4" t="s">
        <v>321</v>
      </c>
      <c r="D175" s="3" t="s">
        <v>20</v>
      </c>
      <c r="E175" s="5">
        <v>0.37222222222222223</v>
      </c>
      <c r="F175" s="5">
        <v>0.63124999999999998</v>
      </c>
      <c r="G175" s="5">
        <v>0.2590277777777778</v>
      </c>
      <c r="H175"/>
    </row>
    <row r="176" spans="1:8" ht="15.35">
      <c r="A176" s="3">
        <v>174</v>
      </c>
      <c r="B176" s="4" t="s">
        <v>323</v>
      </c>
      <c r="C176" s="4" t="s">
        <v>324</v>
      </c>
      <c r="D176" s="3" t="s">
        <v>25</v>
      </c>
      <c r="E176" s="5">
        <v>0.35347222222222219</v>
      </c>
      <c r="F176" s="5">
        <v>0.66180555555555554</v>
      </c>
      <c r="G176" s="5">
        <v>0.30833333333333335</v>
      </c>
      <c r="H176"/>
    </row>
    <row r="177" spans="1:8" ht="15.35">
      <c r="A177" s="3">
        <v>175</v>
      </c>
      <c r="B177" s="4" t="s">
        <v>325</v>
      </c>
      <c r="C177" s="4" t="s">
        <v>326</v>
      </c>
      <c r="D177" s="3" t="s">
        <v>20</v>
      </c>
      <c r="E177" s="5">
        <v>0.33333333333333331</v>
      </c>
      <c r="F177" s="5">
        <v>0.71388888888888891</v>
      </c>
      <c r="G177" s="5">
        <v>0.38055555555555554</v>
      </c>
      <c r="H177"/>
    </row>
    <row r="178" spans="1:8" ht="15.35">
      <c r="A178" s="3">
        <v>176</v>
      </c>
      <c r="B178" s="4" t="s">
        <v>327</v>
      </c>
      <c r="C178" s="4" t="s">
        <v>328</v>
      </c>
      <c r="D178" s="3" t="s">
        <v>20</v>
      </c>
      <c r="E178" s="5" t="s">
        <v>10</v>
      </c>
      <c r="F178" s="5" t="s">
        <v>10</v>
      </c>
      <c r="G178" s="5" t="s">
        <v>10</v>
      </c>
      <c r="H178"/>
    </row>
    <row r="179" spans="1:8" ht="15.35">
      <c r="A179" s="3">
        <v>177</v>
      </c>
      <c r="B179" s="4" t="s">
        <v>329</v>
      </c>
      <c r="C179" s="4" t="s">
        <v>330</v>
      </c>
      <c r="D179" s="3" t="s">
        <v>9</v>
      </c>
      <c r="E179" s="5">
        <v>0.35624999999999996</v>
      </c>
      <c r="F179" s="5">
        <v>0.6333333333333333</v>
      </c>
      <c r="G179" s="5">
        <v>0.27708333333333335</v>
      </c>
      <c r="H179"/>
    </row>
    <row r="180" spans="1:8" ht="15.35">
      <c r="A180" s="3">
        <v>178</v>
      </c>
      <c r="B180" s="4" t="s">
        <v>331</v>
      </c>
      <c r="C180" s="4" t="s">
        <v>332</v>
      </c>
      <c r="D180" s="3" t="s">
        <v>25</v>
      </c>
      <c r="E180" s="5" t="s">
        <v>10</v>
      </c>
      <c r="F180" s="5" t="s">
        <v>10</v>
      </c>
      <c r="G180" s="5" t="s">
        <v>10</v>
      </c>
      <c r="H180"/>
    </row>
    <row r="181" spans="1:8" ht="15.35">
      <c r="A181" s="3">
        <v>179</v>
      </c>
      <c r="B181" s="4" t="s">
        <v>149</v>
      </c>
      <c r="C181" s="4" t="s">
        <v>332</v>
      </c>
      <c r="D181" s="3" t="s">
        <v>25</v>
      </c>
      <c r="E181" s="5">
        <v>0.35902777777777778</v>
      </c>
      <c r="F181" s="5">
        <v>0.60833333333333339</v>
      </c>
      <c r="G181" s="5">
        <v>0.24930555555555556</v>
      </c>
      <c r="H181"/>
    </row>
    <row r="182" spans="1:8" ht="15.35">
      <c r="A182" s="3">
        <v>180</v>
      </c>
      <c r="B182" s="4" t="s">
        <v>333</v>
      </c>
      <c r="C182" s="4" t="s">
        <v>334</v>
      </c>
      <c r="D182" s="3" t="s">
        <v>25</v>
      </c>
      <c r="E182" s="5" t="s">
        <v>10</v>
      </c>
      <c r="F182" s="5" t="s">
        <v>10</v>
      </c>
      <c r="G182" s="5" t="s">
        <v>10</v>
      </c>
      <c r="H182"/>
    </row>
    <row r="183" spans="1:8" ht="15.35">
      <c r="A183" s="3">
        <v>181</v>
      </c>
      <c r="B183" s="4" t="s">
        <v>88</v>
      </c>
      <c r="C183" s="4" t="s">
        <v>335</v>
      </c>
      <c r="D183" s="3" t="s">
        <v>9</v>
      </c>
      <c r="E183" s="5">
        <v>0.38263888888888886</v>
      </c>
      <c r="F183" s="5" t="s">
        <v>187</v>
      </c>
      <c r="G183" s="5" t="s">
        <v>187</v>
      </c>
      <c r="H183"/>
    </row>
    <row r="184" spans="1:8" ht="15.35">
      <c r="A184" s="3">
        <v>182</v>
      </c>
      <c r="B184" s="4" t="s">
        <v>53</v>
      </c>
      <c r="C184" s="4" t="s">
        <v>336</v>
      </c>
      <c r="D184" s="3" t="s">
        <v>25</v>
      </c>
      <c r="E184" s="5" t="s">
        <v>10</v>
      </c>
      <c r="F184" s="5" t="s">
        <v>10</v>
      </c>
      <c r="G184" s="5" t="s">
        <v>10</v>
      </c>
      <c r="H184"/>
    </row>
    <row r="185" spans="1:8" ht="15.35">
      <c r="A185" s="3">
        <v>183</v>
      </c>
      <c r="B185" s="4" t="s">
        <v>152</v>
      </c>
      <c r="C185" s="4" t="s">
        <v>337</v>
      </c>
      <c r="D185" s="3" t="s">
        <v>20</v>
      </c>
      <c r="E185" s="5">
        <v>0.34652777777777777</v>
      </c>
      <c r="F185" s="5">
        <v>0.61944444444444446</v>
      </c>
      <c r="G185" s="5">
        <v>0.27291666666666664</v>
      </c>
      <c r="H185"/>
    </row>
    <row r="186" spans="1:8" ht="15.35">
      <c r="A186" s="3">
        <v>184</v>
      </c>
      <c r="B186" s="4" t="s">
        <v>299</v>
      </c>
      <c r="C186" s="4" t="s">
        <v>338</v>
      </c>
      <c r="D186" s="3" t="s">
        <v>25</v>
      </c>
      <c r="E186" s="5" t="s">
        <v>10</v>
      </c>
      <c r="F186" s="5" t="s">
        <v>10</v>
      </c>
      <c r="G186" s="5" t="s">
        <v>10</v>
      </c>
      <c r="H186"/>
    </row>
    <row r="187" spans="1:8" ht="15.35">
      <c r="A187" s="3">
        <v>185</v>
      </c>
      <c r="B187" s="4" t="s">
        <v>339</v>
      </c>
      <c r="C187" s="4" t="s">
        <v>338</v>
      </c>
      <c r="D187" s="3" t="s">
        <v>25</v>
      </c>
      <c r="E187" s="5" t="s">
        <v>10</v>
      </c>
      <c r="F187" s="5" t="s">
        <v>10</v>
      </c>
      <c r="G187" s="5" t="s">
        <v>10</v>
      </c>
      <c r="H187"/>
    </row>
    <row r="188" spans="1:8" ht="15.35">
      <c r="A188" s="3">
        <v>186</v>
      </c>
      <c r="B188" s="4" t="s">
        <v>340</v>
      </c>
      <c r="C188" s="4" t="s">
        <v>341</v>
      </c>
      <c r="D188" s="3" t="s">
        <v>20</v>
      </c>
      <c r="E188" s="5">
        <v>0.33333333333333331</v>
      </c>
      <c r="F188" s="5">
        <v>0.73958333333333337</v>
      </c>
      <c r="G188" s="5">
        <v>0.40625</v>
      </c>
      <c r="H188"/>
    </row>
    <row r="189" spans="1:8" ht="15.35">
      <c r="A189" s="3">
        <v>187</v>
      </c>
      <c r="B189" s="4" t="s">
        <v>156</v>
      </c>
      <c r="C189" s="4" t="s">
        <v>342</v>
      </c>
      <c r="D189" s="3" t="s">
        <v>20</v>
      </c>
      <c r="E189" s="5">
        <v>0.375</v>
      </c>
      <c r="F189" s="5">
        <v>0.59305555555555556</v>
      </c>
      <c r="G189" s="5">
        <v>0.21805555555555556</v>
      </c>
      <c r="H189"/>
    </row>
    <row r="190" spans="1:8" ht="15.35">
      <c r="A190" s="3">
        <v>188</v>
      </c>
      <c r="B190" s="4" t="s">
        <v>343</v>
      </c>
      <c r="C190" s="4" t="s">
        <v>344</v>
      </c>
      <c r="D190" s="3" t="s">
        <v>20</v>
      </c>
      <c r="E190" s="5">
        <v>0.33333333333333331</v>
      </c>
      <c r="F190" s="5">
        <v>0.68958333333333333</v>
      </c>
      <c r="G190" s="5">
        <v>0.35624999999999996</v>
      </c>
      <c r="H190"/>
    </row>
    <row r="191" spans="1:8" ht="15.35">
      <c r="A191" s="3">
        <v>189</v>
      </c>
      <c r="B191" s="4" t="s">
        <v>299</v>
      </c>
      <c r="C191" s="4" t="s">
        <v>345</v>
      </c>
      <c r="D191" s="3" t="s">
        <v>25</v>
      </c>
      <c r="E191" s="5">
        <v>0.35972222222222222</v>
      </c>
      <c r="F191" s="5">
        <v>0.52916666666666667</v>
      </c>
      <c r="G191" s="5">
        <v>0.16944444444444443</v>
      </c>
      <c r="H191"/>
    </row>
    <row r="192" spans="1:8" ht="15.35">
      <c r="A192" s="3">
        <v>190</v>
      </c>
      <c r="B192" s="4" t="s">
        <v>346</v>
      </c>
      <c r="C192" s="4" t="s">
        <v>347</v>
      </c>
      <c r="D192" s="3" t="s">
        <v>20</v>
      </c>
      <c r="E192" s="5" t="s">
        <v>10</v>
      </c>
      <c r="F192" s="5" t="s">
        <v>10</v>
      </c>
      <c r="G192" s="5" t="s">
        <v>10</v>
      </c>
      <c r="H192"/>
    </row>
    <row r="193" spans="1:8" ht="15.35">
      <c r="A193" s="3">
        <v>191</v>
      </c>
      <c r="B193" s="4" t="s">
        <v>33</v>
      </c>
      <c r="C193" s="4" t="s">
        <v>348</v>
      </c>
      <c r="D193" s="3" t="s">
        <v>9</v>
      </c>
      <c r="E193" s="5" t="s">
        <v>10</v>
      </c>
      <c r="F193" s="5" t="s">
        <v>10</v>
      </c>
      <c r="G193" s="5" t="s">
        <v>10</v>
      </c>
      <c r="H193"/>
    </row>
    <row r="194" spans="1:8" ht="15.35">
      <c r="A194" s="3">
        <v>192</v>
      </c>
      <c r="B194" s="4" t="s">
        <v>349</v>
      </c>
      <c r="C194" s="4" t="s">
        <v>350</v>
      </c>
      <c r="D194" s="3" t="s">
        <v>25</v>
      </c>
      <c r="E194" s="5">
        <v>0.375</v>
      </c>
      <c r="F194" s="5" t="s">
        <v>26</v>
      </c>
      <c r="G194" s="5" t="s">
        <v>26</v>
      </c>
      <c r="H194" t="s">
        <v>256</v>
      </c>
    </row>
    <row r="195" spans="1:8" ht="15.35">
      <c r="A195" s="3">
        <v>193</v>
      </c>
      <c r="B195" s="4" t="s">
        <v>351</v>
      </c>
      <c r="C195" s="4" t="s">
        <v>352</v>
      </c>
      <c r="D195" s="3" t="s">
        <v>20</v>
      </c>
      <c r="E195" s="5">
        <v>0.33333333333333331</v>
      </c>
      <c r="F195" s="5">
        <v>0.65069444444444446</v>
      </c>
      <c r="G195" s="5">
        <v>0.31736111111111115</v>
      </c>
      <c r="H195"/>
    </row>
    <row r="196" spans="1:8" ht="15.35">
      <c r="A196" s="3">
        <v>194</v>
      </c>
      <c r="B196" s="4" t="s">
        <v>353</v>
      </c>
      <c r="C196" s="4" t="s">
        <v>354</v>
      </c>
      <c r="D196" s="3" t="s">
        <v>25</v>
      </c>
      <c r="E196" s="5">
        <v>0.34236111111111112</v>
      </c>
      <c r="F196" s="5" t="s">
        <v>26</v>
      </c>
      <c r="G196" s="5" t="s">
        <v>26</v>
      </c>
      <c r="H196"/>
    </row>
    <row r="197" spans="1:8" ht="15.35">
      <c r="A197" s="3">
        <v>195</v>
      </c>
      <c r="B197" s="4" t="s">
        <v>355</v>
      </c>
      <c r="C197" s="4" t="s">
        <v>356</v>
      </c>
      <c r="D197" s="3" t="s">
        <v>9</v>
      </c>
      <c r="E197" s="5">
        <v>0.35624999999999996</v>
      </c>
      <c r="F197" s="5">
        <v>0.58194444444444438</v>
      </c>
      <c r="G197" s="5">
        <v>0.22569444444444445</v>
      </c>
      <c r="H197"/>
    </row>
    <row r="198" spans="1:8" ht="15.35">
      <c r="A198" s="3">
        <v>196</v>
      </c>
      <c r="B198" s="4" t="s">
        <v>357</v>
      </c>
      <c r="C198" s="4" t="s">
        <v>358</v>
      </c>
      <c r="D198" s="3" t="s">
        <v>20</v>
      </c>
      <c r="E198" s="5">
        <v>0.33333333333333331</v>
      </c>
      <c r="F198" s="5">
        <v>0.68958333333333333</v>
      </c>
      <c r="G198" s="5">
        <v>0.35624999999999996</v>
      </c>
      <c r="H198"/>
    </row>
    <row r="199" spans="1:8" ht="15.35">
      <c r="A199" s="3">
        <v>197</v>
      </c>
      <c r="B199" s="4" t="s">
        <v>62</v>
      </c>
      <c r="C199" s="4" t="s">
        <v>358</v>
      </c>
      <c r="D199" s="3" t="s">
        <v>20</v>
      </c>
      <c r="E199" s="5">
        <v>0.33333333333333331</v>
      </c>
      <c r="F199" s="5">
        <v>0.68958333333333333</v>
      </c>
      <c r="G199" s="5">
        <v>0.35624999999999996</v>
      </c>
      <c r="H199"/>
    </row>
    <row r="200" spans="1:8" ht="15.35">
      <c r="A200" s="3">
        <v>198</v>
      </c>
      <c r="B200" s="4" t="s">
        <v>253</v>
      </c>
      <c r="C200" s="4" t="s">
        <v>359</v>
      </c>
      <c r="D200" s="3" t="s">
        <v>20</v>
      </c>
      <c r="E200" s="5">
        <v>0.375</v>
      </c>
      <c r="F200" s="5">
        <v>0.64861111111111114</v>
      </c>
      <c r="G200" s="5">
        <v>0.27361111111111114</v>
      </c>
      <c r="H200"/>
    </row>
    <row r="201" spans="1:8" ht="15.35">
      <c r="A201" s="3">
        <v>199</v>
      </c>
      <c r="B201" s="4" t="s">
        <v>217</v>
      </c>
      <c r="C201" s="4" t="s">
        <v>360</v>
      </c>
      <c r="D201" s="3" t="s">
        <v>20</v>
      </c>
      <c r="E201" s="5" t="s">
        <v>21</v>
      </c>
      <c r="F201" s="5" t="s">
        <v>21</v>
      </c>
      <c r="G201" s="5" t="s">
        <v>21</v>
      </c>
      <c r="H201"/>
    </row>
    <row r="202" spans="1:8" ht="15.35">
      <c r="A202" s="3">
        <v>200</v>
      </c>
      <c r="B202" s="4" t="s">
        <v>152</v>
      </c>
      <c r="C202" s="4" t="s">
        <v>361</v>
      </c>
      <c r="D202" s="3" t="s">
        <v>20</v>
      </c>
      <c r="E202" s="5">
        <v>0.37916666666666665</v>
      </c>
      <c r="F202" s="5">
        <v>0.64236111111111116</v>
      </c>
      <c r="G202" s="5">
        <v>0.26319444444444445</v>
      </c>
      <c r="H202"/>
    </row>
    <row r="203" spans="1:8" ht="15.35">
      <c r="A203" s="3">
        <v>201</v>
      </c>
      <c r="B203" s="4" t="s">
        <v>157</v>
      </c>
      <c r="C203" s="4" t="s">
        <v>362</v>
      </c>
      <c r="D203" s="3" t="s">
        <v>25</v>
      </c>
      <c r="E203" s="5">
        <v>0.33333333333333331</v>
      </c>
      <c r="F203" s="5">
        <v>0.54027777777777775</v>
      </c>
      <c r="G203" s="5">
        <v>0.20694444444444443</v>
      </c>
      <c r="H203"/>
    </row>
    <row r="204" spans="1:8" ht="15.35">
      <c r="A204" s="3">
        <v>202</v>
      </c>
      <c r="B204" s="4" t="s">
        <v>363</v>
      </c>
      <c r="C204" s="4" t="s">
        <v>364</v>
      </c>
      <c r="D204" s="3" t="s">
        <v>20</v>
      </c>
      <c r="E204" s="5">
        <v>0.36874999999999997</v>
      </c>
      <c r="F204" s="5">
        <v>0.71388888888888891</v>
      </c>
      <c r="G204" s="5">
        <v>0.34513888888888888</v>
      </c>
      <c r="H204"/>
    </row>
    <row r="205" spans="1:8" ht="15.35">
      <c r="A205" s="3">
        <v>203</v>
      </c>
      <c r="B205" s="4" t="s">
        <v>365</v>
      </c>
      <c r="C205" s="4" t="s">
        <v>366</v>
      </c>
      <c r="D205" s="3" t="s">
        <v>20</v>
      </c>
      <c r="E205" s="5">
        <v>0.37847222222222221</v>
      </c>
      <c r="F205" s="5" t="s">
        <v>26</v>
      </c>
      <c r="G205" s="5" t="s">
        <v>26</v>
      </c>
      <c r="H205"/>
    </row>
    <row r="206" spans="1:8" ht="15.35">
      <c r="A206" s="3">
        <v>204</v>
      </c>
      <c r="B206" s="4" t="s">
        <v>367</v>
      </c>
      <c r="C206" s="4" t="s">
        <v>368</v>
      </c>
      <c r="D206" s="3" t="s">
        <v>20</v>
      </c>
      <c r="E206" s="5" t="s">
        <v>10</v>
      </c>
      <c r="F206" s="5" t="s">
        <v>10</v>
      </c>
      <c r="G206" s="5" t="s">
        <v>10</v>
      </c>
      <c r="H206"/>
    </row>
    <row r="207" spans="1:8" ht="15.35">
      <c r="A207" s="3">
        <v>205</v>
      </c>
      <c r="B207" s="4" t="s">
        <v>369</v>
      </c>
      <c r="C207" s="4" t="s">
        <v>370</v>
      </c>
      <c r="D207" s="3" t="s">
        <v>9</v>
      </c>
      <c r="E207" s="5">
        <v>0.38263888888888886</v>
      </c>
      <c r="F207" s="5" t="s">
        <v>187</v>
      </c>
      <c r="G207" s="5" t="s">
        <v>187</v>
      </c>
      <c r="H207"/>
    </row>
    <row r="208" spans="1:8" ht="15.35">
      <c r="A208" s="3">
        <v>206</v>
      </c>
      <c r="B208" s="4" t="s">
        <v>371</v>
      </c>
      <c r="C208" s="4" t="s">
        <v>372</v>
      </c>
      <c r="D208" s="3" t="s">
        <v>20</v>
      </c>
      <c r="E208" s="5" t="s">
        <v>21</v>
      </c>
      <c r="F208" s="5" t="s">
        <v>21</v>
      </c>
      <c r="G208" s="5" t="s">
        <v>21</v>
      </c>
      <c r="H208"/>
    </row>
    <row r="209" spans="1:8" ht="15.35">
      <c r="A209" s="3">
        <v>207</v>
      </c>
      <c r="B209" s="4" t="s">
        <v>143</v>
      </c>
      <c r="C209" s="4" t="s">
        <v>373</v>
      </c>
      <c r="D209" s="3" t="s">
        <v>9</v>
      </c>
      <c r="E209" s="5">
        <v>0.34444444444444444</v>
      </c>
      <c r="F209" s="5">
        <v>0.60069444444444453</v>
      </c>
      <c r="G209" s="5">
        <v>0.25624999999999998</v>
      </c>
      <c r="H209"/>
    </row>
    <row r="210" spans="1:8" ht="15.35">
      <c r="A210" s="3">
        <v>208</v>
      </c>
      <c r="B210" s="4" t="s">
        <v>353</v>
      </c>
      <c r="C210" s="4" t="s">
        <v>374</v>
      </c>
      <c r="D210" s="3" t="s">
        <v>20</v>
      </c>
      <c r="E210" s="5">
        <v>0.34236111111111112</v>
      </c>
      <c r="F210" s="5" t="s">
        <v>26</v>
      </c>
      <c r="G210" s="5" t="s">
        <v>26</v>
      </c>
      <c r="H210"/>
    </row>
    <row r="211" spans="1:8" ht="15.35">
      <c r="A211" s="3">
        <v>209</v>
      </c>
      <c r="B211" s="4" t="s">
        <v>375</v>
      </c>
      <c r="C211" s="4" t="s">
        <v>376</v>
      </c>
      <c r="D211" s="3" t="s">
        <v>20</v>
      </c>
      <c r="E211" s="5">
        <v>0.3298611111111111</v>
      </c>
      <c r="F211" s="5">
        <v>0.60138888888888897</v>
      </c>
      <c r="G211" s="5">
        <v>0.27152777777777776</v>
      </c>
      <c r="H211"/>
    </row>
    <row r="212" spans="1:8" ht="15.35">
      <c r="A212" s="3">
        <v>210</v>
      </c>
      <c r="B212" s="4" t="s">
        <v>377</v>
      </c>
      <c r="C212" s="4" t="s">
        <v>376</v>
      </c>
      <c r="D212" s="3" t="s">
        <v>20</v>
      </c>
      <c r="E212" s="5">
        <v>0.3298611111111111</v>
      </c>
      <c r="F212" s="5">
        <v>0.60138888888888897</v>
      </c>
      <c r="G212" s="5">
        <v>0.27152777777777776</v>
      </c>
      <c r="H212"/>
    </row>
    <row r="213" spans="1:8" ht="15.35">
      <c r="A213" s="3">
        <v>211</v>
      </c>
      <c r="B213" s="4" t="s">
        <v>378</v>
      </c>
      <c r="C213" s="4" t="s">
        <v>379</v>
      </c>
      <c r="D213" s="3" t="s">
        <v>20</v>
      </c>
      <c r="E213" s="5">
        <v>0.38194444444444442</v>
      </c>
      <c r="F213" s="5">
        <v>0.59305555555555556</v>
      </c>
      <c r="G213" s="5">
        <v>0.21111111111111111</v>
      </c>
      <c r="H213"/>
    </row>
    <row r="214" spans="1:8" ht="15.35">
      <c r="A214" s="3">
        <v>212</v>
      </c>
      <c r="B214" s="4" t="s">
        <v>380</v>
      </c>
      <c r="C214" s="4" t="s">
        <v>381</v>
      </c>
      <c r="D214" s="3" t="s">
        <v>20</v>
      </c>
      <c r="E214" s="5" t="s">
        <v>21</v>
      </c>
      <c r="F214" s="5" t="s">
        <v>21</v>
      </c>
      <c r="G214" s="5" t="s">
        <v>21</v>
      </c>
      <c r="H214"/>
    </row>
    <row r="215" spans="1:8" ht="15.35">
      <c r="A215" s="3">
        <v>213</v>
      </c>
      <c r="B215" s="4" t="s">
        <v>382</v>
      </c>
      <c r="C215" s="4" t="s">
        <v>383</v>
      </c>
      <c r="D215" s="3" t="s">
        <v>9</v>
      </c>
      <c r="E215" s="5">
        <v>0.375</v>
      </c>
      <c r="F215" s="5">
        <v>0.59791666666666665</v>
      </c>
      <c r="G215" s="5">
        <v>0.22291666666666668</v>
      </c>
      <c r="H215"/>
    </row>
    <row r="216" spans="1:8" ht="15.35">
      <c r="A216" s="3">
        <v>214</v>
      </c>
      <c r="B216" s="4" t="s">
        <v>384</v>
      </c>
      <c r="C216" s="4" t="s">
        <v>383</v>
      </c>
      <c r="D216" s="3" t="s">
        <v>20</v>
      </c>
      <c r="E216" s="5">
        <v>0.33333333333333331</v>
      </c>
      <c r="F216" s="5">
        <v>0.69513888888888886</v>
      </c>
      <c r="G216" s="5">
        <v>0.36180555555555555</v>
      </c>
      <c r="H216"/>
    </row>
    <row r="217" spans="1:8" ht="15.35">
      <c r="A217" s="3">
        <v>215</v>
      </c>
      <c r="B217" s="4" t="s">
        <v>385</v>
      </c>
      <c r="C217" s="4" t="s">
        <v>386</v>
      </c>
      <c r="D217" s="3" t="s">
        <v>20</v>
      </c>
      <c r="E217" s="5">
        <v>0.37916666666666665</v>
      </c>
      <c r="F217" s="5">
        <v>0.64236111111111116</v>
      </c>
      <c r="G217" s="5">
        <v>0.26319444444444445</v>
      </c>
      <c r="H217"/>
    </row>
    <row r="218" spans="1:8" ht="15.35">
      <c r="A218" s="3">
        <v>216</v>
      </c>
      <c r="B218" s="4" t="s">
        <v>23</v>
      </c>
      <c r="C218" s="4" t="s">
        <v>387</v>
      </c>
      <c r="D218" s="3" t="s">
        <v>20</v>
      </c>
      <c r="E218" s="5">
        <v>0.37708333333333333</v>
      </c>
      <c r="F218" s="5">
        <v>0.69861111111111107</v>
      </c>
      <c r="G218" s="5">
        <v>0.3215277777777778</v>
      </c>
      <c r="H218"/>
    </row>
    <row r="219" spans="1:8" ht="15.35">
      <c r="A219" s="3">
        <v>217</v>
      </c>
      <c r="B219" s="4" t="s">
        <v>163</v>
      </c>
      <c r="C219" s="4" t="s">
        <v>388</v>
      </c>
      <c r="D219" s="3" t="s">
        <v>25</v>
      </c>
      <c r="E219" s="5">
        <v>0.375</v>
      </c>
      <c r="F219" s="5">
        <v>0.56666666666666665</v>
      </c>
      <c r="G219" s="5">
        <v>0.19166666666666665</v>
      </c>
      <c r="H219"/>
    </row>
    <row r="220" spans="1:8" ht="15.35">
      <c r="A220" s="3">
        <v>218</v>
      </c>
      <c r="B220" s="4" t="s">
        <v>389</v>
      </c>
      <c r="C220" s="4" t="s">
        <v>390</v>
      </c>
      <c r="D220" s="3" t="s">
        <v>20</v>
      </c>
      <c r="E220" s="5">
        <v>0.33749999999999997</v>
      </c>
      <c r="F220" s="5">
        <v>0.72361111111111109</v>
      </c>
      <c r="G220" s="5">
        <v>0.38611111111111113</v>
      </c>
      <c r="H220"/>
    </row>
    <row r="221" spans="1:8" ht="15.35">
      <c r="A221" s="3">
        <v>219</v>
      </c>
      <c r="B221" s="4" t="s">
        <v>391</v>
      </c>
      <c r="C221" s="4" t="s">
        <v>390</v>
      </c>
      <c r="D221" s="3" t="s">
        <v>20</v>
      </c>
      <c r="E221" s="5" t="s">
        <v>10</v>
      </c>
      <c r="F221" s="5" t="s">
        <v>10</v>
      </c>
      <c r="G221" s="5" t="s">
        <v>10</v>
      </c>
      <c r="H221"/>
    </row>
    <row r="222" spans="1:8" ht="15.35">
      <c r="A222" s="3">
        <v>220</v>
      </c>
      <c r="B222" s="4" t="s">
        <v>139</v>
      </c>
      <c r="C222" s="4" t="s">
        <v>392</v>
      </c>
      <c r="D222" s="3" t="s">
        <v>20</v>
      </c>
      <c r="E222" s="5">
        <v>0.375</v>
      </c>
      <c r="F222" s="5">
        <v>0.64652777777777781</v>
      </c>
      <c r="G222" s="5">
        <v>0.27152777777777776</v>
      </c>
      <c r="H222"/>
    </row>
    <row r="223" spans="1:8" ht="15.35">
      <c r="A223" s="3">
        <v>221</v>
      </c>
      <c r="B223" s="4" t="s">
        <v>41</v>
      </c>
      <c r="C223" s="4" t="s">
        <v>393</v>
      </c>
      <c r="D223" s="3" t="s">
        <v>20</v>
      </c>
      <c r="E223" s="5">
        <v>0.33333333333333331</v>
      </c>
      <c r="F223" s="5">
        <v>0.73958333333333337</v>
      </c>
      <c r="G223" s="5">
        <v>0.40625</v>
      </c>
      <c r="H223"/>
    </row>
    <row r="224" spans="1:8" customFormat="1" ht="15.35">
      <c r="A224" s="3">
        <v>222</v>
      </c>
      <c r="B224" s="4" t="s">
        <v>230</v>
      </c>
      <c r="C224" s="4" t="s">
        <v>394</v>
      </c>
      <c r="D224" s="3" t="s">
        <v>9</v>
      </c>
      <c r="E224" s="5">
        <v>0.35624999999999996</v>
      </c>
      <c r="F224" s="5">
        <v>0.6333333333333333</v>
      </c>
      <c r="G224" s="5">
        <v>0.27708333333333335</v>
      </c>
    </row>
    <row r="337" spans="2:16" ht="15.35"/>
    <row r="338" spans="2:16" ht="15.35"/>
    <row r="339" spans="2:16" customFormat="1" ht="15.35">
      <c r="P339" s="6"/>
    </row>
    <row r="340" spans="2:16" customFormat="1" ht="15.35">
      <c r="P340" s="6"/>
    </row>
    <row r="341" spans="2:16" ht="15.35">
      <c r="B341"/>
      <c r="C341"/>
      <c r="D341"/>
      <c r="E341"/>
      <c r="F341"/>
      <c r="G341"/>
      <c r="H341"/>
    </row>
  </sheetData>
  <pageMargins left="0" right="0" top="0.39409448818897608" bottom="0.39409448818897608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AA4B-D0AF-4F5D-9CF0-716440DB95AF}">
  <dimension ref="A1:AMJ341"/>
  <sheetViews>
    <sheetView workbookViewId="0"/>
  </sheetViews>
  <sheetFormatPr defaultColWidth="9" defaultRowHeight="15.2"/>
  <cols>
    <col min="1" max="1" width="8.5" style="6" customWidth="1"/>
    <col min="2" max="2" width="15.109375" style="6" customWidth="1"/>
    <col min="3" max="3" width="19" style="6" customWidth="1"/>
    <col min="4" max="4" width="9.109375" style="6" customWidth="1"/>
    <col min="5" max="5" width="10.609375" style="5" customWidth="1"/>
    <col min="6" max="6" width="11.71875" style="5" customWidth="1"/>
    <col min="7" max="7" width="10.88671875" style="5" customWidth="1"/>
    <col min="8" max="8" width="10" style="6" customWidth="1"/>
    <col min="9" max="9" width="24.71875" style="6" customWidth="1"/>
    <col min="10" max="10" width="9.71875" style="6" customWidth="1"/>
    <col min="11" max="1024" width="8.5" style="6" customWidth="1"/>
    <col min="1025" max="1025" width="9" customWidth="1"/>
  </cols>
  <sheetData>
    <row r="1" spans="1:1020" s="1" customFormat="1" ht="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395</v>
      </c>
      <c r="I1" s="1" t="s">
        <v>396</v>
      </c>
    </row>
    <row r="2" spans="1:1020" customFormat="1" ht="15.35">
      <c r="A2" s="3">
        <v>1</v>
      </c>
      <c r="B2" s="4" t="s">
        <v>7</v>
      </c>
      <c r="C2" s="4" t="s">
        <v>8</v>
      </c>
      <c r="D2" s="3" t="s">
        <v>9</v>
      </c>
      <c r="E2" s="5" t="s">
        <v>10</v>
      </c>
      <c r="F2" s="5" t="str">
        <f>IF(E2="n/s",E2,".")</f>
        <v>n/s</v>
      </c>
      <c r="G2" s="5" t="str">
        <f>IF(F2="N/S",F2,IF(F2="RTD",F2,IF(F2=".",F2,F2-E2)))</f>
        <v>n/s</v>
      </c>
      <c r="H2" s="5"/>
      <c r="I2" s="6" t="s">
        <v>11</v>
      </c>
      <c r="J2" s="6">
        <f>COUNTA(A$2:A$224)</f>
        <v>223</v>
      </c>
      <c r="K2" s="6" t="s">
        <v>12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</row>
    <row r="3" spans="1:1020" customFormat="1" ht="15.35">
      <c r="A3" s="3">
        <v>2</v>
      </c>
      <c r="B3" s="4" t="s">
        <v>13</v>
      </c>
      <c r="C3" s="4" t="s">
        <v>14</v>
      </c>
      <c r="D3" s="3" t="s">
        <v>9</v>
      </c>
      <c r="E3" s="5">
        <v>0.36736111111111108</v>
      </c>
      <c r="F3" s="5">
        <v>0.60972222222222228</v>
      </c>
      <c r="G3" s="5">
        <f>IF(F3="N/S",F3,IF(F3="RTD",F3,IF(F3=".",F3,F3-E3)))</f>
        <v>0.24236111111111119</v>
      </c>
      <c r="H3" s="5"/>
      <c r="I3" s="6" t="s">
        <v>15</v>
      </c>
      <c r="J3" s="6">
        <f>COUNTIF(E$2:E$224,"w/d")</f>
        <v>7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</row>
    <row r="4" spans="1:1020" customFormat="1" ht="15.35">
      <c r="A4" s="3">
        <v>3</v>
      </c>
      <c r="B4" s="4" t="s">
        <v>16</v>
      </c>
      <c r="C4" s="4" t="s">
        <v>14</v>
      </c>
      <c r="D4" s="3" t="s">
        <v>9</v>
      </c>
      <c r="E4" s="5">
        <v>0.36736111111111108</v>
      </c>
      <c r="F4" s="5">
        <v>0.60972222222222228</v>
      </c>
      <c r="G4" s="5">
        <f>IF(F4="N/S",F4,IF(F4="RTD",F4,IF(F4=".",F4,F4-E4)))</f>
        <v>0.24236111111111119</v>
      </c>
      <c r="H4" s="5"/>
      <c r="I4" s="6" t="s">
        <v>17</v>
      </c>
      <c r="J4" s="6">
        <f>COUNTIF(E$2:E$224,"N/S")</f>
        <v>43</v>
      </c>
      <c r="K4" s="7">
        <f>(J4/J2)*100</f>
        <v>19.282511210762333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</row>
    <row r="5" spans="1:1020" customFormat="1" ht="15.35">
      <c r="A5" s="3">
        <v>4</v>
      </c>
      <c r="B5" s="4" t="s">
        <v>18</v>
      </c>
      <c r="C5" s="4" t="s">
        <v>19</v>
      </c>
      <c r="D5" s="3" t="s">
        <v>20</v>
      </c>
      <c r="E5" s="5" t="s">
        <v>21</v>
      </c>
      <c r="F5" s="5" t="str">
        <f>IF(E5="n/s",E5,IF(E5="w/d",E5,"."))</f>
        <v>w/d</v>
      </c>
      <c r="G5" s="5" t="str">
        <f>IF(F5="N/S",F5,IF(F5="w/d",F5,IF(F5="RTD",F5,IF(F5=".",F5,F5-E5))))</f>
        <v>w/d</v>
      </c>
      <c r="H5" s="5"/>
      <c r="I5" s="6" t="s">
        <v>22</v>
      </c>
      <c r="J5" s="6">
        <f>J2-J3-J4</f>
        <v>173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</row>
    <row r="6" spans="1:1020" customFormat="1" ht="15.35">
      <c r="A6" s="3">
        <v>5</v>
      </c>
      <c r="B6" s="4" t="s">
        <v>23</v>
      </c>
      <c r="C6" s="4" t="s">
        <v>24</v>
      </c>
      <c r="D6" s="3" t="s">
        <v>25</v>
      </c>
      <c r="E6" s="5">
        <v>0.33333333333333331</v>
      </c>
      <c r="F6" s="5" t="s">
        <v>26</v>
      </c>
      <c r="G6" s="5" t="s">
        <v>26</v>
      </c>
      <c r="H6" s="5"/>
      <c r="I6" s="6" t="s">
        <v>27</v>
      </c>
      <c r="J6" s="6">
        <f>COUNTIF(F$2:F$224,"rtd")</f>
        <v>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</row>
    <row r="7" spans="1:1020" customFormat="1" ht="15.35">
      <c r="A7" s="3">
        <v>6</v>
      </c>
      <c r="B7" s="4" t="s">
        <v>28</v>
      </c>
      <c r="C7" s="4" t="s">
        <v>29</v>
      </c>
      <c r="D7" s="3" t="s">
        <v>20</v>
      </c>
      <c r="E7" s="5" t="s">
        <v>10</v>
      </c>
      <c r="F7" s="5" t="str">
        <f>IF(E7="n/s",E7,".")</f>
        <v>n/s</v>
      </c>
      <c r="G7" s="5" t="str">
        <f t="shared" ref="G7:G13" si="0">IF(F7="N/S",F7,IF(F7="RTD",F7,IF(F7=".",F7,F7-E7)))</f>
        <v>n/s</v>
      </c>
      <c r="H7" s="5"/>
      <c r="I7" s="6" t="s">
        <v>30</v>
      </c>
      <c r="J7" s="6">
        <f>J5-J6</f>
        <v>167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</row>
    <row r="8" spans="1:1020" customFormat="1" ht="15.35">
      <c r="A8" s="3">
        <v>7</v>
      </c>
      <c r="B8" s="4" t="s">
        <v>31</v>
      </c>
      <c r="C8" s="4" t="s">
        <v>32</v>
      </c>
      <c r="D8" s="3" t="s">
        <v>25</v>
      </c>
      <c r="E8" s="5">
        <v>0.36805555555555552</v>
      </c>
      <c r="F8" s="5">
        <v>0.59652777777777777</v>
      </c>
      <c r="G8" s="5">
        <f t="shared" si="0"/>
        <v>0.22847222222222224</v>
      </c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</row>
    <row r="9" spans="1:1020" customFormat="1" ht="15.35">
      <c r="A9" s="3">
        <v>8</v>
      </c>
      <c r="B9" s="4" t="s">
        <v>33</v>
      </c>
      <c r="C9" s="4" t="s">
        <v>34</v>
      </c>
      <c r="D9" s="3" t="s">
        <v>25</v>
      </c>
      <c r="E9" s="5" t="s">
        <v>10</v>
      </c>
      <c r="F9" s="5" t="str">
        <f>IF(E9="n/s",E9,".")</f>
        <v>n/s</v>
      </c>
      <c r="G9" s="5" t="str">
        <f t="shared" si="0"/>
        <v>n/s</v>
      </c>
      <c r="H9" s="5"/>
      <c r="I9" s="6" t="s">
        <v>35</v>
      </c>
      <c r="J9" s="6">
        <f>COUNTIF(D$2:D$224,"S")</f>
        <v>40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</row>
    <row r="10" spans="1:1020" customFormat="1" ht="15.35">
      <c r="A10" s="3">
        <v>9</v>
      </c>
      <c r="B10" s="4" t="s">
        <v>24</v>
      </c>
      <c r="C10" s="4" t="s">
        <v>36</v>
      </c>
      <c r="D10" s="3" t="s">
        <v>20</v>
      </c>
      <c r="E10" s="5" t="s">
        <v>10</v>
      </c>
      <c r="F10" s="5" t="str">
        <f>IF(E10="n/s",E10,".")</f>
        <v>n/s</v>
      </c>
      <c r="G10" s="5" t="str">
        <f t="shared" si="0"/>
        <v>n/s</v>
      </c>
      <c r="H10" s="5"/>
      <c r="I10" s="6" t="s">
        <v>37</v>
      </c>
      <c r="J10" s="6">
        <f>COUNTIFS(D$2:D$224,"S",E$2:E$224,"w/d")</f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</row>
    <row r="11" spans="1:1020" customFormat="1" ht="15.35">
      <c r="A11" s="3">
        <v>10</v>
      </c>
      <c r="B11" s="4" t="s">
        <v>38</v>
      </c>
      <c r="C11" s="4" t="s">
        <v>39</v>
      </c>
      <c r="D11" s="3" t="s">
        <v>20</v>
      </c>
      <c r="E11" s="5">
        <v>0.37152777777777773</v>
      </c>
      <c r="F11" s="5">
        <v>0.57916666666666661</v>
      </c>
      <c r="G11" s="5">
        <f t="shared" si="0"/>
        <v>0.20763888888888887</v>
      </c>
      <c r="H11" s="5"/>
      <c r="I11" s="6" t="s">
        <v>40</v>
      </c>
      <c r="J11" s="6">
        <f>COUNTIFS(D$2:D$224,"S",E$2:E$224,"N/S")</f>
        <v>3</v>
      </c>
      <c r="K11" s="7">
        <f>(J11/J9)*100</f>
        <v>7.5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</row>
    <row r="12" spans="1:1020" customFormat="1" ht="15.35">
      <c r="A12" s="3">
        <v>11</v>
      </c>
      <c r="B12" s="4" t="s">
        <v>41</v>
      </c>
      <c r="C12" s="4" t="s">
        <v>42</v>
      </c>
      <c r="D12" s="3" t="s">
        <v>20</v>
      </c>
      <c r="E12" s="5" t="s">
        <v>10</v>
      </c>
      <c r="F12" s="5" t="str">
        <f>IF(E12="n/s",E12,".")</f>
        <v>n/s</v>
      </c>
      <c r="G12" s="5" t="str">
        <f t="shared" si="0"/>
        <v>n/s</v>
      </c>
      <c r="H12" s="5"/>
      <c r="I12" s="6" t="s">
        <v>43</v>
      </c>
      <c r="J12" s="6">
        <f>J9-J10-J11</f>
        <v>36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</row>
    <row r="13" spans="1:1020" customFormat="1" ht="15.35">
      <c r="A13" s="3">
        <v>12</v>
      </c>
      <c r="B13" s="4" t="s">
        <v>44</v>
      </c>
      <c r="C13" s="4" t="s">
        <v>45</v>
      </c>
      <c r="D13" s="3" t="s">
        <v>20</v>
      </c>
      <c r="E13" s="5" t="s">
        <v>10</v>
      </c>
      <c r="F13" s="5" t="str">
        <f>IF(E13="n/s",E13,".")</f>
        <v>n/s</v>
      </c>
      <c r="G13" s="5" t="str">
        <f t="shared" si="0"/>
        <v>n/s</v>
      </c>
      <c r="H13" s="5"/>
      <c r="I13" s="6" t="s">
        <v>46</v>
      </c>
      <c r="J13" s="6">
        <f>COUNTIFS(D$2:D$224,"S",F$2:F$224,"rtd")</f>
        <v>2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</row>
    <row r="14" spans="1:1020" customFormat="1" ht="15.35">
      <c r="A14" s="3">
        <v>13</v>
      </c>
      <c r="B14" s="4" t="s">
        <v>47</v>
      </c>
      <c r="C14" s="4" t="s">
        <v>48</v>
      </c>
      <c r="D14" s="3" t="s">
        <v>9</v>
      </c>
      <c r="E14" s="5" t="s">
        <v>21</v>
      </c>
      <c r="F14" s="5" t="str">
        <f>IF(E14="n/s",E14,IF(E14="w/d",E14,"."))</f>
        <v>w/d</v>
      </c>
      <c r="G14" s="5" t="str">
        <f>IF(F14="N/S",F14,IF(F14="w/d",F14,IF(F14="RTD",F14,IF(F14=".",F14,F14-E14))))</f>
        <v>w/d</v>
      </c>
      <c r="H14" s="5"/>
      <c r="I14" s="6" t="s">
        <v>49</v>
      </c>
      <c r="J14" s="6">
        <f>J12-J13</f>
        <v>34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</row>
    <row r="15" spans="1:1020" customFormat="1" ht="15.35">
      <c r="A15" s="3" t="s">
        <v>50</v>
      </c>
      <c r="B15" s="8" t="s">
        <v>51</v>
      </c>
      <c r="C15" s="8" t="s">
        <v>52</v>
      </c>
      <c r="D15" s="3" t="s">
        <v>20</v>
      </c>
      <c r="E15" s="5">
        <v>0.33333333333333331</v>
      </c>
      <c r="F15" s="5">
        <v>0.68958333333333333</v>
      </c>
      <c r="G15" s="5">
        <f>IF(F15="N/S",F15,IF(F15="RTD",F15,IF(F15=".",F15,F15-E15)))</f>
        <v>0.35625000000000001</v>
      </c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</row>
    <row r="16" spans="1:1020" customFormat="1" ht="15.35">
      <c r="A16" s="3">
        <v>14</v>
      </c>
      <c r="B16" s="4" t="s">
        <v>53</v>
      </c>
      <c r="C16" s="4" t="s">
        <v>54</v>
      </c>
      <c r="D16" s="3" t="s">
        <v>20</v>
      </c>
      <c r="E16" s="5">
        <v>0.375</v>
      </c>
      <c r="F16" s="5">
        <v>0.64652777777777781</v>
      </c>
      <c r="G16" s="5">
        <f>IF(F16="N/S",F16,IF(F16="RTD",F16,IF(F16=".",F16,F16-E16)))</f>
        <v>0.27152777777777781</v>
      </c>
      <c r="H16" s="5"/>
      <c r="I16" s="6" t="s">
        <v>55</v>
      </c>
      <c r="J16" s="6">
        <f>COUNTIF(D$2:D$224,"M")</f>
        <v>69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</row>
    <row r="17" spans="1:1022" customFormat="1" ht="15.35">
      <c r="A17" s="3">
        <v>15</v>
      </c>
      <c r="B17" s="4" t="s">
        <v>56</v>
      </c>
      <c r="C17" s="4" t="s">
        <v>57</v>
      </c>
      <c r="D17" s="3" t="s">
        <v>20</v>
      </c>
      <c r="E17" s="5">
        <v>0.34236111111111112</v>
      </c>
      <c r="F17" s="5" t="s">
        <v>26</v>
      </c>
      <c r="G17" s="5" t="s">
        <v>26</v>
      </c>
      <c r="H17" s="5"/>
      <c r="I17" s="6" t="s">
        <v>58</v>
      </c>
      <c r="J17" s="6">
        <f>COUNTIFS(D$2:D$224,"M",E$2:E$224,"w/d")</f>
        <v>2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</row>
    <row r="18" spans="1:1022" customFormat="1" ht="15.35">
      <c r="A18" s="3">
        <v>16</v>
      </c>
      <c r="B18" s="4" t="s">
        <v>59</v>
      </c>
      <c r="C18" s="4" t="s">
        <v>60</v>
      </c>
      <c r="D18" s="3" t="s">
        <v>20</v>
      </c>
      <c r="E18" s="5">
        <v>0.375</v>
      </c>
      <c r="F18" s="5">
        <v>0.67499999999999993</v>
      </c>
      <c r="G18" s="5">
        <f t="shared" ref="G18:G38" si="1">IF(F18="N/S",F18,IF(F18="RTD",F18,IF(F18=".",F18,F18-E18)))</f>
        <v>0.29999999999999993</v>
      </c>
      <c r="H18" s="5"/>
      <c r="I18" s="6" t="s">
        <v>61</v>
      </c>
      <c r="J18" s="6">
        <f>COUNTIFS(D$2:D$224,"M",E$2:E$224,"N/S")</f>
        <v>16</v>
      </c>
      <c r="K18" s="7">
        <f>(J18/J16)*100</f>
        <v>23.188405797101449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</row>
    <row r="19" spans="1:1022" customFormat="1" ht="15.35">
      <c r="A19" s="3">
        <v>17</v>
      </c>
      <c r="B19" s="4" t="s">
        <v>62</v>
      </c>
      <c r="C19" s="4" t="s">
        <v>63</v>
      </c>
      <c r="D19" s="3" t="s">
        <v>20</v>
      </c>
      <c r="E19" s="5">
        <v>0.33611111111111108</v>
      </c>
      <c r="F19" s="5">
        <v>0.73958333333333337</v>
      </c>
      <c r="G19" s="5">
        <f t="shared" si="1"/>
        <v>0.40347222222222229</v>
      </c>
      <c r="H19" s="5"/>
      <c r="I19" s="6" t="s">
        <v>64</v>
      </c>
      <c r="J19" s="6">
        <f>J16-J17-J18</f>
        <v>51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</row>
    <row r="20" spans="1:1022" customFormat="1" ht="15.35">
      <c r="A20" s="3">
        <v>18</v>
      </c>
      <c r="B20" s="4" t="s">
        <v>65</v>
      </c>
      <c r="C20" s="4" t="s">
        <v>66</v>
      </c>
      <c r="D20" s="3" t="s">
        <v>25</v>
      </c>
      <c r="E20" s="5">
        <v>0.35902777777777778</v>
      </c>
      <c r="F20" s="5">
        <v>0.60833333333333339</v>
      </c>
      <c r="G20" s="5">
        <f t="shared" si="1"/>
        <v>0.24930555555555561</v>
      </c>
      <c r="H20" s="5"/>
      <c r="I20" s="6" t="s">
        <v>67</v>
      </c>
      <c r="J20" s="6">
        <f>COUNTIFS(D$2:D$224,"M",F$2:F$224,"rtd")</f>
        <v>1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X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K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X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K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X20" s="6"/>
      <c r="ALY20" s="6"/>
      <c r="ALZ20" s="6"/>
      <c r="AMA20" s="6"/>
      <c r="AMB20" s="6"/>
      <c r="AMC20" s="6"/>
      <c r="AMD20" s="6"/>
      <c r="AME20" s="6"/>
      <c r="AMF20" s="6"/>
    </row>
    <row r="21" spans="1:1022" customFormat="1" ht="15.35">
      <c r="A21" s="3">
        <v>19</v>
      </c>
      <c r="B21" s="4" t="s">
        <v>53</v>
      </c>
      <c r="C21" s="4" t="s">
        <v>68</v>
      </c>
      <c r="D21" s="3" t="s">
        <v>20</v>
      </c>
      <c r="E21" s="5">
        <v>0.375</v>
      </c>
      <c r="F21" s="5">
        <v>0.67499999999999993</v>
      </c>
      <c r="G21" s="5">
        <f t="shared" si="1"/>
        <v>0.29999999999999993</v>
      </c>
      <c r="H21" s="5"/>
      <c r="I21" s="6" t="s">
        <v>69</v>
      </c>
      <c r="J21" s="6">
        <f>J19-J20</f>
        <v>50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</row>
    <row r="22" spans="1:1022" customFormat="1" ht="15.35">
      <c r="A22" s="3">
        <v>20</v>
      </c>
      <c r="B22" s="4" t="s">
        <v>70</v>
      </c>
      <c r="C22" s="4" t="s">
        <v>71</v>
      </c>
      <c r="D22" s="3" t="s">
        <v>20</v>
      </c>
      <c r="E22" s="5">
        <v>0.35138888888888886</v>
      </c>
      <c r="F22" s="5">
        <v>0.66319444444444442</v>
      </c>
      <c r="G22" s="5">
        <f t="shared" si="1"/>
        <v>0.31180555555555556</v>
      </c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</row>
    <row r="23" spans="1:1022" customFormat="1" ht="15.35">
      <c r="A23" s="3">
        <v>21</v>
      </c>
      <c r="B23" s="4" t="s">
        <v>72</v>
      </c>
      <c r="C23" s="4" t="s">
        <v>73</v>
      </c>
      <c r="D23" s="3" t="s">
        <v>25</v>
      </c>
      <c r="E23" s="5">
        <v>0.33333333333333331</v>
      </c>
      <c r="F23" s="5">
        <v>0.60833333333333339</v>
      </c>
      <c r="G23" s="5">
        <f t="shared" si="1"/>
        <v>0.27500000000000008</v>
      </c>
      <c r="H23" s="5"/>
      <c r="I23" s="6" t="s">
        <v>74</v>
      </c>
      <c r="J23" s="6">
        <f>COUNTIF(D$2:D$224,"L")</f>
        <v>114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</row>
    <row r="24" spans="1:1022" customFormat="1" ht="15.35">
      <c r="A24" s="3">
        <v>22</v>
      </c>
      <c r="B24" s="4" t="s">
        <v>75</v>
      </c>
      <c r="C24" s="4" t="s">
        <v>76</v>
      </c>
      <c r="D24" s="3" t="s">
        <v>25</v>
      </c>
      <c r="E24" s="5">
        <v>0.35416666666666663</v>
      </c>
      <c r="F24" s="5">
        <v>0.66180555555555554</v>
      </c>
      <c r="G24" s="5">
        <f t="shared" si="1"/>
        <v>0.30763888888888891</v>
      </c>
      <c r="H24" s="5"/>
      <c r="I24" s="6" t="s">
        <v>77</v>
      </c>
      <c r="J24" s="6">
        <f>COUNTIFS(D$2:D$224,"L",E$2:E$224,"w/d")</f>
        <v>4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</row>
    <row r="25" spans="1:1022" customFormat="1" ht="15.35">
      <c r="A25" s="3">
        <v>23</v>
      </c>
      <c r="B25" s="4" t="s">
        <v>78</v>
      </c>
      <c r="C25" s="4" t="s">
        <v>79</v>
      </c>
      <c r="D25" s="3" t="s">
        <v>25</v>
      </c>
      <c r="E25" s="5">
        <v>0.35416666666666663</v>
      </c>
      <c r="F25" s="5">
        <v>0.66180555555555554</v>
      </c>
      <c r="G25" s="5">
        <f t="shared" si="1"/>
        <v>0.30763888888888891</v>
      </c>
      <c r="H25" s="5"/>
      <c r="I25" s="6" t="s">
        <v>80</v>
      </c>
      <c r="J25" s="6">
        <f>COUNTIFS(D$2:D$224,"L",E$2:E$224,"N/S")</f>
        <v>24</v>
      </c>
      <c r="K25" s="7">
        <f>(J25/J23)*100</f>
        <v>21.052631578947366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</row>
    <row r="26" spans="1:1022" customFormat="1" ht="15.35">
      <c r="A26" s="3">
        <v>24</v>
      </c>
      <c r="B26" s="4" t="s">
        <v>81</v>
      </c>
      <c r="C26" s="4" t="s">
        <v>79</v>
      </c>
      <c r="D26" s="3" t="s">
        <v>9</v>
      </c>
      <c r="E26" s="5">
        <v>0.38333333333333336</v>
      </c>
      <c r="F26" s="5">
        <v>0.69444444444444442</v>
      </c>
      <c r="G26" s="5">
        <f t="shared" si="1"/>
        <v>0.31111111111111106</v>
      </c>
      <c r="H26" s="5"/>
      <c r="I26" s="6" t="s">
        <v>82</v>
      </c>
      <c r="J26" s="6">
        <f>J23-J24-J25</f>
        <v>86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</row>
    <row r="27" spans="1:1022" customFormat="1" ht="15.35">
      <c r="A27" s="3">
        <v>25</v>
      </c>
      <c r="B27" s="4" t="s">
        <v>83</v>
      </c>
      <c r="C27" s="4" t="s">
        <v>79</v>
      </c>
      <c r="D27" s="3" t="s">
        <v>9</v>
      </c>
      <c r="E27" s="5">
        <v>0.38333333333333336</v>
      </c>
      <c r="F27" s="5">
        <v>0.69444444444444442</v>
      </c>
      <c r="G27" s="5">
        <f t="shared" si="1"/>
        <v>0.31111111111111106</v>
      </c>
      <c r="H27" s="5"/>
      <c r="I27" s="6" t="s">
        <v>84</v>
      </c>
      <c r="J27" s="6">
        <f>COUNTIFS(D$2:D$224,"L",F$2:F$224,"rtd")</f>
        <v>3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</row>
    <row r="28" spans="1:1022" customFormat="1" ht="15.35">
      <c r="A28" s="3">
        <v>26</v>
      </c>
      <c r="B28" s="4" t="s">
        <v>85</v>
      </c>
      <c r="C28" s="4" t="s">
        <v>79</v>
      </c>
      <c r="D28" s="3" t="s">
        <v>9</v>
      </c>
      <c r="E28" s="5">
        <v>0.38333333333333336</v>
      </c>
      <c r="F28" s="5">
        <v>0.69444444444444442</v>
      </c>
      <c r="G28" s="5">
        <f t="shared" si="1"/>
        <v>0.31111111111111106</v>
      </c>
      <c r="H28" s="5"/>
      <c r="I28" s="6" t="s">
        <v>86</v>
      </c>
      <c r="J28" s="6">
        <f>J26-J27</f>
        <v>83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  <c r="AMF28" s="6"/>
    </row>
    <row r="29" spans="1:1022" customFormat="1" ht="15.35">
      <c r="A29" s="3">
        <v>27</v>
      </c>
      <c r="B29" s="4" t="s">
        <v>87</v>
      </c>
      <c r="C29" s="4" t="s">
        <v>79</v>
      </c>
      <c r="D29" s="3" t="s">
        <v>9</v>
      </c>
      <c r="E29" s="5">
        <v>0.38333333333333336</v>
      </c>
      <c r="F29" s="5">
        <v>0.69444444444444442</v>
      </c>
      <c r="G29" s="5">
        <f t="shared" si="1"/>
        <v>0.31111111111111106</v>
      </c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  <c r="AMF29" s="6"/>
      <c r="AMG29" s="6"/>
      <c r="AMH29" s="6"/>
    </row>
    <row r="30" spans="1:1022" customFormat="1" ht="15.35">
      <c r="A30" s="3">
        <v>28</v>
      </c>
      <c r="B30" s="4" t="s">
        <v>88</v>
      </c>
      <c r="C30" s="4" t="s">
        <v>89</v>
      </c>
      <c r="D30" s="3" t="s">
        <v>9</v>
      </c>
      <c r="E30" s="5">
        <v>0.34861111111111109</v>
      </c>
      <c r="F30" s="5">
        <v>0.56597222222222221</v>
      </c>
      <c r="G30" s="5">
        <f t="shared" si="1"/>
        <v>0.21736111111111112</v>
      </c>
      <c r="H30" s="5"/>
      <c r="I30" s="6" t="s">
        <v>90</v>
      </c>
      <c r="J30" s="6">
        <f>COUNTIF(F$2:F$224,"nas")</f>
        <v>16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</row>
    <row r="31" spans="1:1022" customFormat="1" ht="15.35">
      <c r="A31" s="3">
        <v>29</v>
      </c>
      <c r="B31" s="4" t="s">
        <v>91</v>
      </c>
      <c r="C31" s="4" t="s">
        <v>92</v>
      </c>
      <c r="D31" s="3" t="s">
        <v>20</v>
      </c>
      <c r="E31" s="5">
        <v>0.33333333333333331</v>
      </c>
      <c r="F31" s="5">
        <v>0.69791666666666663</v>
      </c>
      <c r="G31" s="5">
        <f t="shared" si="1"/>
        <v>0.36458333333333331</v>
      </c>
      <c r="H31" s="5"/>
      <c r="I31" s="6" t="s">
        <v>93</v>
      </c>
      <c r="J31" s="9">
        <v>0.85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</row>
    <row r="32" spans="1:1022" customFormat="1" ht="15.35">
      <c r="A32" s="3">
        <v>30</v>
      </c>
      <c r="B32" s="4" t="s">
        <v>94</v>
      </c>
      <c r="C32" s="4" t="s">
        <v>95</v>
      </c>
      <c r="D32" s="3" t="s">
        <v>25</v>
      </c>
      <c r="E32" s="5">
        <v>0.34305555555555556</v>
      </c>
      <c r="F32" s="5">
        <v>0.69513888888888886</v>
      </c>
      <c r="G32" s="5">
        <f t="shared" si="1"/>
        <v>0.3520833333333333</v>
      </c>
      <c r="H32" s="5"/>
      <c r="I32" s="6" t="s">
        <v>96</v>
      </c>
      <c r="J32" s="9">
        <v>0.6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</row>
    <row r="33" spans="1:1022" customFormat="1" ht="15.35">
      <c r="A33" s="3">
        <v>31</v>
      </c>
      <c r="B33" s="4" t="s">
        <v>97</v>
      </c>
      <c r="C33" s="4" t="s">
        <v>98</v>
      </c>
      <c r="D33" s="3" t="s">
        <v>25</v>
      </c>
      <c r="E33" s="5">
        <v>0.35833333333333334</v>
      </c>
      <c r="F33" s="5">
        <v>0.59652777777777777</v>
      </c>
      <c r="G33" s="5">
        <f t="shared" si="1"/>
        <v>0.23819444444444443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</row>
    <row r="34" spans="1:1022" customFormat="1" ht="15.35">
      <c r="A34" s="3">
        <v>32</v>
      </c>
      <c r="B34" s="4" t="s">
        <v>99</v>
      </c>
      <c r="C34" s="4" t="s">
        <v>98</v>
      </c>
      <c r="D34" s="3" t="s">
        <v>25</v>
      </c>
      <c r="E34" s="5" t="s">
        <v>10</v>
      </c>
      <c r="F34" s="5" t="str">
        <f>IF(E34="n/s",E34,".")</f>
        <v>n/s</v>
      </c>
      <c r="G34" s="5" t="str">
        <f t="shared" si="1"/>
        <v>n/s</v>
      </c>
      <c r="I34" s="6" t="s">
        <v>100</v>
      </c>
      <c r="J34" s="6">
        <v>28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</row>
    <row r="35" spans="1:1022" ht="15.35">
      <c r="A35" s="3">
        <v>33</v>
      </c>
      <c r="B35" s="4" t="s">
        <v>101</v>
      </c>
      <c r="C35" s="4" t="s">
        <v>102</v>
      </c>
      <c r="D35" s="3" t="s">
        <v>20</v>
      </c>
      <c r="E35" s="5">
        <v>0.36944444444444441</v>
      </c>
      <c r="F35" s="5">
        <v>0.71388888888888891</v>
      </c>
      <c r="G35" s="5">
        <f t="shared" si="1"/>
        <v>0.3444444444444445</v>
      </c>
      <c r="H35"/>
    </row>
    <row r="36" spans="1:1022" ht="15.35">
      <c r="A36" s="3">
        <v>34</v>
      </c>
      <c r="B36" s="4" t="s">
        <v>103</v>
      </c>
      <c r="C36" s="4" t="s">
        <v>104</v>
      </c>
      <c r="D36" s="3" t="s">
        <v>25</v>
      </c>
      <c r="E36" s="5">
        <v>0.33333333333333331</v>
      </c>
      <c r="F36" s="5">
        <v>0.68819444444444444</v>
      </c>
      <c r="G36" s="5">
        <f t="shared" si="1"/>
        <v>0.35486111111111113</v>
      </c>
      <c r="H36"/>
      <c r="I36" s="6" t="s">
        <v>105</v>
      </c>
      <c r="J36" s="6" t="s">
        <v>106</v>
      </c>
      <c r="K36" s="6" t="s">
        <v>107</v>
      </c>
      <c r="L36" s="6" t="s">
        <v>108</v>
      </c>
    </row>
    <row r="37" spans="1:1022" ht="15.35">
      <c r="A37" s="3">
        <v>35</v>
      </c>
      <c r="B37" s="4" t="s">
        <v>109</v>
      </c>
      <c r="C37" s="4" t="s">
        <v>110</v>
      </c>
      <c r="D37" s="3" t="s">
        <v>25</v>
      </c>
      <c r="E37" s="5">
        <v>0.375</v>
      </c>
      <c r="F37" s="5">
        <v>0.56805555555555554</v>
      </c>
      <c r="G37" s="5">
        <f t="shared" si="1"/>
        <v>0.19305555555555554</v>
      </c>
      <c r="H37"/>
      <c r="I37" s="6" t="s">
        <v>111</v>
      </c>
      <c r="K37" s="6">
        <v>2</v>
      </c>
    </row>
    <row r="38" spans="1:1022" ht="15.35">
      <c r="A38" s="3">
        <v>36</v>
      </c>
      <c r="B38" s="4" t="s">
        <v>65</v>
      </c>
      <c r="C38" s="4" t="s">
        <v>112</v>
      </c>
      <c r="D38" s="3" t="s">
        <v>20</v>
      </c>
      <c r="E38" s="5">
        <v>0.33333333333333331</v>
      </c>
      <c r="F38" s="5">
        <v>0.64166666666666672</v>
      </c>
      <c r="G38" s="5">
        <f t="shared" si="1"/>
        <v>0.3083333333333334</v>
      </c>
      <c r="H38"/>
      <c r="I38" s="6" t="s">
        <v>113</v>
      </c>
    </row>
    <row r="39" spans="1:1022" ht="15.35">
      <c r="A39" s="3">
        <v>37</v>
      </c>
      <c r="B39" s="4" t="s">
        <v>114</v>
      </c>
      <c r="C39" s="4" t="s">
        <v>115</v>
      </c>
      <c r="D39" s="3" t="s">
        <v>25</v>
      </c>
      <c r="E39" s="5">
        <v>0.37916666666666665</v>
      </c>
      <c r="F39" s="5" t="s">
        <v>26</v>
      </c>
      <c r="G39" s="5" t="s">
        <v>26</v>
      </c>
      <c r="H39" s="10" t="s">
        <v>116</v>
      </c>
      <c r="I39" s="6" t="s">
        <v>117</v>
      </c>
      <c r="J39" s="6">
        <v>2</v>
      </c>
    </row>
    <row r="40" spans="1:1022" ht="15.35">
      <c r="A40" s="3">
        <v>38</v>
      </c>
      <c r="B40" s="4" t="s">
        <v>118</v>
      </c>
      <c r="C40" s="4" t="s">
        <v>119</v>
      </c>
      <c r="D40" s="3" t="s">
        <v>25</v>
      </c>
      <c r="E40" s="5">
        <v>0.33333333333333331</v>
      </c>
      <c r="F40" s="5">
        <v>0.62638888888888888</v>
      </c>
      <c r="G40" s="5">
        <f t="shared" ref="G40:G45" si="2">IF(F40="N/S",F40,IF(F40="RTD",F40,IF(F40=".",F40,F40-E40)))</f>
        <v>0.29305555555555557</v>
      </c>
      <c r="H40" s="10"/>
      <c r="I40" s="6" t="s">
        <v>120</v>
      </c>
      <c r="J40" s="6">
        <v>2</v>
      </c>
    </row>
    <row r="41" spans="1:1022" ht="15.35">
      <c r="A41" s="3">
        <v>39</v>
      </c>
      <c r="B41" s="4" t="s">
        <v>121</v>
      </c>
      <c r="C41" s="4" t="s">
        <v>122</v>
      </c>
      <c r="D41" s="3" t="s">
        <v>20</v>
      </c>
      <c r="E41" s="5">
        <v>0.33333333333333331</v>
      </c>
      <c r="F41" s="5">
        <v>0.72500000000000009</v>
      </c>
      <c r="G41" s="5">
        <f t="shared" si="2"/>
        <v>0.39166666666666677</v>
      </c>
      <c r="H41" s="10"/>
      <c r="I41" s="6" t="s">
        <v>123</v>
      </c>
      <c r="J41" s="6">
        <v>1</v>
      </c>
    </row>
    <row r="42" spans="1:1022" ht="15.35">
      <c r="A42" s="3">
        <v>40</v>
      </c>
      <c r="B42" s="4" t="s">
        <v>124</v>
      </c>
      <c r="C42" s="4" t="s">
        <v>125</v>
      </c>
      <c r="D42" s="3" t="s">
        <v>25</v>
      </c>
      <c r="E42" s="5">
        <v>0.34305555555555556</v>
      </c>
      <c r="F42" s="5">
        <v>0.66666666666666663</v>
      </c>
      <c r="G42" s="5">
        <f t="shared" si="2"/>
        <v>0.32361111111111107</v>
      </c>
      <c r="H42" s="10"/>
      <c r="I42" s="6" t="s">
        <v>126</v>
      </c>
      <c r="J42" s="6">
        <v>3</v>
      </c>
      <c r="L42" s="6">
        <v>10</v>
      </c>
    </row>
    <row r="43" spans="1:1022" ht="15.35">
      <c r="A43" s="3">
        <v>41</v>
      </c>
      <c r="B43" s="4" t="s">
        <v>127</v>
      </c>
      <c r="C43" s="4" t="s">
        <v>128</v>
      </c>
      <c r="D43" s="3" t="s">
        <v>20</v>
      </c>
      <c r="E43" s="5" t="s">
        <v>10</v>
      </c>
      <c r="F43" s="5" t="str">
        <f>IF(E43="n/s",E43,".")</f>
        <v>n/s</v>
      </c>
      <c r="G43" s="5" t="str">
        <f t="shared" si="2"/>
        <v>n/s</v>
      </c>
      <c r="H43" s="10"/>
    </row>
    <row r="44" spans="1:1022" ht="15.35">
      <c r="A44" s="3">
        <v>42</v>
      </c>
      <c r="B44" s="4" t="s">
        <v>41</v>
      </c>
      <c r="C44" s="4" t="s">
        <v>129</v>
      </c>
      <c r="D44" s="3" t="s">
        <v>25</v>
      </c>
      <c r="E44" s="5">
        <v>0.375</v>
      </c>
      <c r="F44" s="5">
        <v>0.57847222222222217</v>
      </c>
      <c r="G44" s="5">
        <f t="shared" si="2"/>
        <v>0.20347222222222217</v>
      </c>
      <c r="H44" s="10"/>
    </row>
    <row r="45" spans="1:1022" ht="15.35">
      <c r="A45" s="3">
        <v>43</v>
      </c>
      <c r="B45" s="4" t="s">
        <v>130</v>
      </c>
      <c r="C45" s="4" t="s">
        <v>131</v>
      </c>
      <c r="D45" s="3" t="s">
        <v>9</v>
      </c>
      <c r="E45" s="5">
        <v>0.3840277777777778</v>
      </c>
      <c r="F45" s="5">
        <v>0.65416666666666667</v>
      </c>
      <c r="G45" s="5">
        <f t="shared" si="2"/>
        <v>0.27013888888888887</v>
      </c>
      <c r="H45" s="10"/>
    </row>
    <row r="46" spans="1:1022" ht="15.35">
      <c r="A46" s="3">
        <v>44</v>
      </c>
      <c r="B46" s="4" t="s">
        <v>41</v>
      </c>
      <c r="C46" s="4" t="s">
        <v>132</v>
      </c>
      <c r="D46" s="3" t="s">
        <v>25</v>
      </c>
      <c r="E46" s="5">
        <v>0.33333333333333331</v>
      </c>
      <c r="F46" s="5" t="s">
        <v>26</v>
      </c>
      <c r="G46" s="5" t="s">
        <v>26</v>
      </c>
      <c r="H46" s="10"/>
    </row>
    <row r="47" spans="1:1022" ht="15.35">
      <c r="A47" s="3">
        <v>45</v>
      </c>
      <c r="B47" s="4" t="s">
        <v>33</v>
      </c>
      <c r="C47" s="4" t="s">
        <v>133</v>
      </c>
      <c r="D47" s="3" t="s">
        <v>20</v>
      </c>
      <c r="E47" s="5" t="s">
        <v>10</v>
      </c>
      <c r="F47" s="5" t="str">
        <f>IF(E47="n/s",E47,".")</f>
        <v>n/s</v>
      </c>
      <c r="G47" s="5" t="str">
        <f t="shared" ref="G47:G65" si="3">IF(F47="N/S",F47,IF(F47="RTD",F47,IF(F47=".",F47,F47-E47)))</f>
        <v>n/s</v>
      </c>
      <c r="H47"/>
    </row>
    <row r="48" spans="1:1022" ht="15.35">
      <c r="A48" s="3">
        <v>46</v>
      </c>
      <c r="B48" s="4" t="s">
        <v>134</v>
      </c>
      <c r="C48" s="4" t="s">
        <v>135</v>
      </c>
      <c r="D48" s="3" t="s">
        <v>20</v>
      </c>
      <c r="E48" s="5">
        <v>0.38819444444444445</v>
      </c>
      <c r="F48" s="5">
        <v>0.65555555555555556</v>
      </c>
      <c r="G48" s="5">
        <f t="shared" si="3"/>
        <v>0.2673611111111111</v>
      </c>
      <c r="H48"/>
    </row>
    <row r="49" spans="1:8" ht="15.35">
      <c r="A49" s="3">
        <v>47</v>
      </c>
      <c r="B49" s="4" t="s">
        <v>53</v>
      </c>
      <c r="C49" s="4" t="s">
        <v>135</v>
      </c>
      <c r="D49" s="3" t="s">
        <v>20</v>
      </c>
      <c r="E49" s="5">
        <v>0.38819444444444445</v>
      </c>
      <c r="F49" s="5">
        <v>0.65555555555555556</v>
      </c>
      <c r="G49" s="5">
        <f t="shared" si="3"/>
        <v>0.2673611111111111</v>
      </c>
      <c r="H49"/>
    </row>
    <row r="50" spans="1:8" ht="15.35">
      <c r="A50" s="3">
        <v>48</v>
      </c>
      <c r="B50" s="4" t="s">
        <v>136</v>
      </c>
      <c r="C50" s="4" t="s">
        <v>137</v>
      </c>
      <c r="D50" s="3" t="s">
        <v>20</v>
      </c>
      <c r="E50" s="5" t="s">
        <v>10</v>
      </c>
      <c r="F50" s="5" t="str">
        <f>IF(E50="n/s",E50,".")</f>
        <v>n/s</v>
      </c>
      <c r="G50" s="5" t="str">
        <f t="shared" si="3"/>
        <v>n/s</v>
      </c>
      <c r="H50"/>
    </row>
    <row r="51" spans="1:8" ht="15.35">
      <c r="A51" s="3">
        <v>49</v>
      </c>
      <c r="B51" s="4" t="s">
        <v>41</v>
      </c>
      <c r="C51" s="4" t="s">
        <v>138</v>
      </c>
      <c r="D51" s="3" t="s">
        <v>20</v>
      </c>
      <c r="E51" s="5" t="s">
        <v>10</v>
      </c>
      <c r="F51" s="5" t="str">
        <f>IF(E51="n/s",E51,".")</f>
        <v>n/s</v>
      </c>
      <c r="G51" s="5" t="str">
        <f t="shared" si="3"/>
        <v>n/s</v>
      </c>
      <c r="H51"/>
    </row>
    <row r="52" spans="1:8" ht="15.35">
      <c r="A52" s="3">
        <v>50</v>
      </c>
      <c r="B52" s="4" t="s">
        <v>139</v>
      </c>
      <c r="C52" s="4" t="s">
        <v>140</v>
      </c>
      <c r="D52" s="3" t="s">
        <v>9</v>
      </c>
      <c r="E52" s="5">
        <v>0.35624999999999996</v>
      </c>
      <c r="F52" s="5">
        <v>0.59930555555555565</v>
      </c>
      <c r="G52" s="5">
        <f t="shared" si="3"/>
        <v>0.24305555555555569</v>
      </c>
      <c r="H52"/>
    </row>
    <row r="53" spans="1:8" ht="15.35">
      <c r="A53" s="3">
        <v>51</v>
      </c>
      <c r="B53" s="4" t="s">
        <v>141</v>
      </c>
      <c r="C53" s="4" t="s">
        <v>142</v>
      </c>
      <c r="D53" s="3" t="s">
        <v>20</v>
      </c>
      <c r="E53" s="5">
        <v>0.375</v>
      </c>
      <c r="F53" s="5">
        <v>0.64652777777777781</v>
      </c>
      <c r="G53" s="5">
        <f t="shared" si="3"/>
        <v>0.27152777777777781</v>
      </c>
      <c r="H53"/>
    </row>
    <row r="54" spans="1:8" ht="15.35">
      <c r="A54" s="3">
        <v>52</v>
      </c>
      <c r="B54" s="4" t="s">
        <v>143</v>
      </c>
      <c r="C54" s="4" t="s">
        <v>144</v>
      </c>
      <c r="D54" s="3" t="s">
        <v>25</v>
      </c>
      <c r="E54" s="5">
        <v>0.33333333333333331</v>
      </c>
      <c r="F54" s="5">
        <v>0.59930555555555565</v>
      </c>
      <c r="G54" s="5">
        <f t="shared" si="3"/>
        <v>0.26597222222222233</v>
      </c>
      <c r="H54"/>
    </row>
    <row r="55" spans="1:8" ht="15.35">
      <c r="A55" s="3">
        <v>53</v>
      </c>
      <c r="B55" s="4" t="s">
        <v>145</v>
      </c>
      <c r="C55" s="4" t="s">
        <v>146</v>
      </c>
      <c r="D55" s="3" t="s">
        <v>25</v>
      </c>
      <c r="E55" s="5">
        <v>0.35972222222222222</v>
      </c>
      <c r="F55" s="5">
        <v>0.52916666666666667</v>
      </c>
      <c r="G55" s="5">
        <f t="shared" si="3"/>
        <v>0.16944444444444445</v>
      </c>
      <c r="H55"/>
    </row>
    <row r="56" spans="1:8" ht="15.35">
      <c r="A56" s="3">
        <v>54</v>
      </c>
      <c r="B56" s="4" t="s">
        <v>147</v>
      </c>
      <c r="C56" s="4" t="s">
        <v>148</v>
      </c>
      <c r="D56" s="3" t="s">
        <v>20</v>
      </c>
      <c r="E56" s="5">
        <v>0.35277777777777775</v>
      </c>
      <c r="F56" s="5">
        <v>0.73819444444444449</v>
      </c>
      <c r="G56" s="5">
        <f t="shared" si="3"/>
        <v>0.38541666666666674</v>
      </c>
      <c r="H56"/>
    </row>
    <row r="57" spans="1:8" ht="15.35">
      <c r="A57" s="3">
        <v>55</v>
      </c>
      <c r="B57" s="4" t="s">
        <v>149</v>
      </c>
      <c r="C57" s="4" t="s">
        <v>150</v>
      </c>
      <c r="D57" s="3" t="s">
        <v>20</v>
      </c>
      <c r="E57" s="5">
        <v>0.34722222222222221</v>
      </c>
      <c r="F57" s="5">
        <v>0.74027777777777781</v>
      </c>
      <c r="G57" s="5">
        <f t="shared" si="3"/>
        <v>0.3930555555555556</v>
      </c>
      <c r="H57"/>
    </row>
    <row r="58" spans="1:8" ht="15.35">
      <c r="A58" s="3">
        <v>56</v>
      </c>
      <c r="B58" s="4" t="s">
        <v>91</v>
      </c>
      <c r="C58" s="4" t="s">
        <v>150</v>
      </c>
      <c r="D58" s="3" t="s">
        <v>20</v>
      </c>
      <c r="E58" s="5">
        <v>0.34722222222222221</v>
      </c>
      <c r="F58" s="5">
        <v>0.74027777777777781</v>
      </c>
      <c r="G58" s="5">
        <f t="shared" si="3"/>
        <v>0.3930555555555556</v>
      </c>
      <c r="H58"/>
    </row>
    <row r="59" spans="1:8" ht="15.35">
      <c r="A59" s="3">
        <v>57</v>
      </c>
      <c r="B59" s="4" t="s">
        <v>151</v>
      </c>
      <c r="C59" s="4" t="s">
        <v>150</v>
      </c>
      <c r="D59" s="3" t="s">
        <v>20</v>
      </c>
      <c r="E59" s="5">
        <v>0.34722222222222221</v>
      </c>
      <c r="F59" s="5">
        <v>0.74027777777777781</v>
      </c>
      <c r="G59" s="5">
        <f t="shared" si="3"/>
        <v>0.3930555555555556</v>
      </c>
      <c r="H59"/>
    </row>
    <row r="60" spans="1:8" ht="15.35">
      <c r="A60" s="3">
        <v>58</v>
      </c>
      <c r="B60" s="4" t="s">
        <v>152</v>
      </c>
      <c r="C60" s="4" t="s">
        <v>153</v>
      </c>
      <c r="D60" s="3" t="s">
        <v>20</v>
      </c>
      <c r="E60" s="5">
        <v>0.33749999999999997</v>
      </c>
      <c r="F60" s="5">
        <v>0.72361111111111109</v>
      </c>
      <c r="G60" s="5">
        <f t="shared" si="3"/>
        <v>0.38611111111111113</v>
      </c>
      <c r="H60"/>
    </row>
    <row r="61" spans="1:8" ht="15.35">
      <c r="A61" s="3">
        <v>59</v>
      </c>
      <c r="B61" s="4" t="s">
        <v>154</v>
      </c>
      <c r="C61" s="4" t="s">
        <v>155</v>
      </c>
      <c r="D61" s="3" t="s">
        <v>20</v>
      </c>
      <c r="E61" s="5">
        <v>0.35277777777777775</v>
      </c>
      <c r="F61" s="5">
        <v>0.73819444444444449</v>
      </c>
      <c r="G61" s="5">
        <f t="shared" si="3"/>
        <v>0.38541666666666674</v>
      </c>
      <c r="H61"/>
    </row>
    <row r="62" spans="1:8" ht="15.35">
      <c r="A62" s="3">
        <v>60</v>
      </c>
      <c r="B62" s="4" t="s">
        <v>91</v>
      </c>
      <c r="C62" s="4" t="s">
        <v>156</v>
      </c>
      <c r="D62" s="3" t="s">
        <v>20</v>
      </c>
      <c r="E62" s="5">
        <v>0.33749999999999997</v>
      </c>
      <c r="F62" s="5">
        <v>0.72500000000000009</v>
      </c>
      <c r="G62" s="5">
        <f t="shared" si="3"/>
        <v>0.38750000000000012</v>
      </c>
      <c r="H62"/>
    </row>
    <row r="63" spans="1:8" ht="15.35">
      <c r="A63" s="3">
        <v>61</v>
      </c>
      <c r="B63" s="4" t="s">
        <v>157</v>
      </c>
      <c r="C63" s="4" t="s">
        <v>158</v>
      </c>
      <c r="D63" s="3" t="s">
        <v>20</v>
      </c>
      <c r="E63" s="5" t="s">
        <v>10</v>
      </c>
      <c r="F63" s="5" t="str">
        <f>IF(E63="n/s",E63,".")</f>
        <v>n/s</v>
      </c>
      <c r="G63" s="5" t="str">
        <f t="shared" si="3"/>
        <v>n/s</v>
      </c>
      <c r="H63"/>
    </row>
    <row r="64" spans="1:8" ht="15.35">
      <c r="A64" s="3">
        <v>62</v>
      </c>
      <c r="B64" s="4" t="s">
        <v>33</v>
      </c>
      <c r="C64" s="4" t="s">
        <v>159</v>
      </c>
      <c r="D64" s="3" t="s">
        <v>25</v>
      </c>
      <c r="E64" s="5">
        <v>0.33333333333333331</v>
      </c>
      <c r="F64" s="5">
        <v>0.68819444444444444</v>
      </c>
      <c r="G64" s="5">
        <f t="shared" si="3"/>
        <v>0.35486111111111113</v>
      </c>
      <c r="H64"/>
    </row>
    <row r="65" spans="1:8" ht="15.35">
      <c r="A65" s="3">
        <v>63</v>
      </c>
      <c r="B65" s="4" t="s">
        <v>152</v>
      </c>
      <c r="C65" s="4" t="s">
        <v>160</v>
      </c>
      <c r="D65" s="3" t="s">
        <v>25</v>
      </c>
      <c r="E65" s="5">
        <v>0.37083333333333329</v>
      </c>
      <c r="F65" s="5">
        <v>0.54722222222222217</v>
      </c>
      <c r="G65" s="5">
        <f t="shared" si="3"/>
        <v>0.17638888888888887</v>
      </c>
      <c r="H65"/>
    </row>
    <row r="66" spans="1:8" ht="15.35">
      <c r="A66" s="3">
        <v>64</v>
      </c>
      <c r="B66" s="4" t="s">
        <v>161</v>
      </c>
      <c r="C66" s="4" t="s">
        <v>162</v>
      </c>
      <c r="D66" s="3" t="s">
        <v>25</v>
      </c>
      <c r="E66" s="5" t="s">
        <v>21</v>
      </c>
      <c r="F66" s="5" t="str">
        <f>IF(E66="n/s",E66,IF(E66="w/d",E66,"."))</f>
        <v>w/d</v>
      </c>
      <c r="G66" s="5" t="str">
        <f>IF(F66="N/S",F66,IF(F66="w/d",F66,IF(F66="RTD",F66,IF(F66=".",F66,F66-E66))))</f>
        <v>w/d</v>
      </c>
      <c r="H66"/>
    </row>
    <row r="67" spans="1:8" ht="15.35">
      <c r="A67" s="3">
        <v>65</v>
      </c>
      <c r="B67" s="4" t="s">
        <v>163</v>
      </c>
      <c r="C67" s="4" t="s">
        <v>164</v>
      </c>
      <c r="D67" s="3" t="s">
        <v>9</v>
      </c>
      <c r="E67" s="5">
        <v>0.34444444444444444</v>
      </c>
      <c r="F67" s="5">
        <v>0.60069444444444453</v>
      </c>
      <c r="G67" s="5">
        <f t="shared" ref="G67:G72" si="4">IF(F67="N/S",F67,IF(F67="RTD",F67,IF(F67=".",F67,F67-E67)))</f>
        <v>0.25625000000000009</v>
      </c>
      <c r="H67"/>
    </row>
    <row r="68" spans="1:8" ht="15.35">
      <c r="A68" s="3">
        <v>66</v>
      </c>
      <c r="B68" s="4" t="s">
        <v>165</v>
      </c>
      <c r="C68" s="4" t="s">
        <v>166</v>
      </c>
      <c r="D68" s="3" t="s">
        <v>20</v>
      </c>
      <c r="E68" s="5">
        <v>0.33333333333333331</v>
      </c>
      <c r="F68" s="5">
        <v>0.68958333333333333</v>
      </c>
      <c r="G68" s="5">
        <f t="shared" si="4"/>
        <v>0.35625000000000001</v>
      </c>
      <c r="H68"/>
    </row>
    <row r="69" spans="1:8" ht="15.35">
      <c r="A69" s="3">
        <v>67</v>
      </c>
      <c r="B69" s="4" t="s">
        <v>97</v>
      </c>
      <c r="C69" s="4" t="s">
        <v>167</v>
      </c>
      <c r="D69" s="3" t="s">
        <v>20</v>
      </c>
      <c r="E69" s="5">
        <v>0.33333333333333331</v>
      </c>
      <c r="F69" s="5">
        <v>0.71388888888888891</v>
      </c>
      <c r="G69" s="5">
        <f t="shared" si="4"/>
        <v>0.38055555555555559</v>
      </c>
      <c r="H69"/>
    </row>
    <row r="70" spans="1:8" ht="15.35">
      <c r="A70" s="3">
        <v>68</v>
      </c>
      <c r="B70" s="4" t="s">
        <v>168</v>
      </c>
      <c r="C70" s="4" t="s">
        <v>169</v>
      </c>
      <c r="D70" s="3" t="s">
        <v>20</v>
      </c>
      <c r="E70" s="5">
        <v>0.33333333333333331</v>
      </c>
      <c r="F70" s="5">
        <v>0.72500000000000009</v>
      </c>
      <c r="G70" s="5">
        <f t="shared" si="4"/>
        <v>0.39166666666666677</v>
      </c>
      <c r="H70"/>
    </row>
    <row r="71" spans="1:8" ht="15.35">
      <c r="A71" s="3">
        <v>69</v>
      </c>
      <c r="B71" s="4" t="s">
        <v>170</v>
      </c>
      <c r="C71" s="4" t="s">
        <v>171</v>
      </c>
      <c r="D71" s="3" t="s">
        <v>20</v>
      </c>
      <c r="E71" s="5">
        <v>0.33333333333333331</v>
      </c>
      <c r="F71" s="5">
        <v>0.61319444444444449</v>
      </c>
      <c r="G71" s="5">
        <f t="shared" si="4"/>
        <v>0.27986111111111117</v>
      </c>
      <c r="H71"/>
    </row>
    <row r="72" spans="1:8" ht="15.35">
      <c r="A72" s="3">
        <v>70</v>
      </c>
      <c r="B72" s="4" t="s">
        <v>152</v>
      </c>
      <c r="C72" s="4" t="s">
        <v>172</v>
      </c>
      <c r="D72" s="3" t="s">
        <v>25</v>
      </c>
      <c r="E72" s="5">
        <v>0.375</v>
      </c>
      <c r="F72" s="5">
        <v>0.60069444444444453</v>
      </c>
      <c r="G72" s="5">
        <f t="shared" si="4"/>
        <v>0.22569444444444453</v>
      </c>
      <c r="H72"/>
    </row>
    <row r="73" spans="1:8" ht="15.35">
      <c r="A73" s="3">
        <v>71</v>
      </c>
      <c r="B73" s="4" t="s">
        <v>173</v>
      </c>
      <c r="C73" s="4" t="s">
        <v>174</v>
      </c>
      <c r="D73" s="3" t="s">
        <v>20</v>
      </c>
      <c r="E73" s="5">
        <v>0.33958333333333329</v>
      </c>
      <c r="F73" s="5" t="s">
        <v>26</v>
      </c>
      <c r="G73" s="5" t="s">
        <v>26</v>
      </c>
      <c r="H73"/>
    </row>
    <row r="74" spans="1:8" ht="15.35">
      <c r="A74" s="3">
        <v>72</v>
      </c>
      <c r="B74" s="4" t="s">
        <v>41</v>
      </c>
      <c r="C74" s="4" t="s">
        <v>175</v>
      </c>
      <c r="D74" s="3" t="s">
        <v>20</v>
      </c>
      <c r="E74" s="5" t="s">
        <v>10</v>
      </c>
      <c r="F74" s="5" t="str">
        <f>IF(E74="n/s",E74,".")</f>
        <v>n/s</v>
      </c>
      <c r="G74" s="5" t="str">
        <f t="shared" ref="G74:G89" si="5">IF(F74="N/S",F74,IF(F74="RTD",F74,IF(F74=".",F74,F74-E74)))</f>
        <v>n/s</v>
      </c>
      <c r="H74"/>
    </row>
    <row r="75" spans="1:8" ht="15.35">
      <c r="A75" s="3">
        <v>73</v>
      </c>
      <c r="B75" s="4" t="s">
        <v>70</v>
      </c>
      <c r="C75" s="4" t="s">
        <v>176</v>
      </c>
      <c r="D75" s="3" t="s">
        <v>20</v>
      </c>
      <c r="E75" s="5">
        <v>0.37986111111111109</v>
      </c>
      <c r="F75" s="5">
        <v>0.68541666666666667</v>
      </c>
      <c r="G75" s="5">
        <f t="shared" si="5"/>
        <v>0.30555555555555558</v>
      </c>
      <c r="H75"/>
    </row>
    <row r="76" spans="1:8" ht="15.35">
      <c r="A76" s="3">
        <v>74</v>
      </c>
      <c r="B76" s="4" t="s">
        <v>168</v>
      </c>
      <c r="C76" s="4" t="s">
        <v>177</v>
      </c>
      <c r="D76" s="3" t="s">
        <v>25</v>
      </c>
      <c r="E76" s="5" t="s">
        <v>10</v>
      </c>
      <c r="F76" s="5" t="str">
        <f>IF(E76="n/s",E76,".")</f>
        <v>n/s</v>
      </c>
      <c r="G76" s="5" t="str">
        <f t="shared" si="5"/>
        <v>n/s</v>
      </c>
      <c r="H76"/>
    </row>
    <row r="77" spans="1:8" ht="15.35">
      <c r="A77" s="3">
        <v>75</v>
      </c>
      <c r="B77" s="4" t="s">
        <v>178</v>
      </c>
      <c r="C77" s="4" t="s">
        <v>179</v>
      </c>
      <c r="D77" s="3" t="s">
        <v>20</v>
      </c>
      <c r="E77" s="5" t="s">
        <v>10</v>
      </c>
      <c r="F77" s="5" t="str">
        <f>IF(E77="n/s",E77,".")</f>
        <v>n/s</v>
      </c>
      <c r="G77" s="5" t="str">
        <f t="shared" si="5"/>
        <v>n/s</v>
      </c>
      <c r="H77"/>
    </row>
    <row r="78" spans="1:8" ht="15.35">
      <c r="A78" s="3">
        <v>76</v>
      </c>
      <c r="B78" s="4" t="s">
        <v>180</v>
      </c>
      <c r="C78" s="4" t="s">
        <v>181</v>
      </c>
      <c r="D78" s="3" t="s">
        <v>20</v>
      </c>
      <c r="E78" s="5">
        <v>0.33611111111111108</v>
      </c>
      <c r="F78" s="5">
        <v>0.73958333333333337</v>
      </c>
      <c r="G78" s="5">
        <f t="shared" si="5"/>
        <v>0.40347222222222229</v>
      </c>
      <c r="H78"/>
    </row>
    <row r="79" spans="1:8" ht="15.35">
      <c r="A79" s="3">
        <v>77</v>
      </c>
      <c r="B79" s="4" t="s">
        <v>182</v>
      </c>
      <c r="C79" s="4" t="s">
        <v>183</v>
      </c>
      <c r="D79" s="3" t="s">
        <v>25</v>
      </c>
      <c r="E79" s="5">
        <v>0.35902777777777778</v>
      </c>
      <c r="F79" s="5">
        <v>0.60833333333333339</v>
      </c>
      <c r="G79" s="5">
        <f t="shared" si="5"/>
        <v>0.24930555555555561</v>
      </c>
      <c r="H79"/>
    </row>
    <row r="80" spans="1:8" ht="15.35">
      <c r="A80" s="3">
        <v>78</v>
      </c>
      <c r="B80" s="4" t="s">
        <v>62</v>
      </c>
      <c r="C80" s="4" t="s">
        <v>184</v>
      </c>
      <c r="D80" s="3" t="s">
        <v>9</v>
      </c>
      <c r="E80" s="5" t="s">
        <v>10</v>
      </c>
      <c r="F80" s="5" t="str">
        <f>IF(E80="n/s",E80,".")</f>
        <v>n/s</v>
      </c>
      <c r="G80" s="5" t="str">
        <f t="shared" si="5"/>
        <v>n/s</v>
      </c>
      <c r="H80"/>
    </row>
    <row r="81" spans="1:8" ht="15.35">
      <c r="A81" s="3">
        <v>79</v>
      </c>
      <c r="B81" s="4" t="s">
        <v>185</v>
      </c>
      <c r="C81" s="4" t="s">
        <v>186</v>
      </c>
      <c r="D81" s="3" t="s">
        <v>20</v>
      </c>
      <c r="E81" s="5">
        <v>0.33333333333333331</v>
      </c>
      <c r="F81" s="5" t="s">
        <v>187</v>
      </c>
      <c r="G81" s="5" t="str">
        <f t="shared" si="5"/>
        <v>rtd</v>
      </c>
      <c r="H81"/>
    </row>
    <row r="82" spans="1:8" ht="15.35">
      <c r="A82" s="3">
        <v>80</v>
      </c>
      <c r="B82" s="4" t="s">
        <v>127</v>
      </c>
      <c r="C82" s="4" t="s">
        <v>188</v>
      </c>
      <c r="D82" s="3" t="s">
        <v>25</v>
      </c>
      <c r="E82" s="5">
        <v>0.37777777777777777</v>
      </c>
      <c r="F82" s="5">
        <v>0.66666666666666663</v>
      </c>
      <c r="G82" s="5">
        <f t="shared" si="5"/>
        <v>0.28888888888888886</v>
      </c>
      <c r="H82"/>
    </row>
    <row r="83" spans="1:8" ht="15.35">
      <c r="A83" s="3">
        <v>81</v>
      </c>
      <c r="B83" s="4" t="s">
        <v>189</v>
      </c>
      <c r="C83" s="4" t="s">
        <v>190</v>
      </c>
      <c r="D83" s="3" t="s">
        <v>25</v>
      </c>
      <c r="E83" s="5">
        <v>0.33333333333333331</v>
      </c>
      <c r="F83" s="5">
        <v>0.67708333333333326</v>
      </c>
      <c r="G83" s="5">
        <f t="shared" si="5"/>
        <v>0.34374999999999994</v>
      </c>
      <c r="H83"/>
    </row>
    <row r="84" spans="1:8" ht="15.35">
      <c r="A84" s="3">
        <v>82</v>
      </c>
      <c r="B84" s="4" t="s">
        <v>191</v>
      </c>
      <c r="C84" s="4" t="s">
        <v>192</v>
      </c>
      <c r="D84" s="3" t="s">
        <v>25</v>
      </c>
      <c r="E84" s="5">
        <v>0.33333333333333331</v>
      </c>
      <c r="F84" s="5">
        <v>0.60833333333333339</v>
      </c>
      <c r="G84" s="5">
        <f t="shared" si="5"/>
        <v>0.27500000000000008</v>
      </c>
      <c r="H84"/>
    </row>
    <row r="85" spans="1:8" ht="15.35">
      <c r="A85" s="3">
        <v>83</v>
      </c>
      <c r="B85" s="4" t="s">
        <v>193</v>
      </c>
      <c r="C85" s="4" t="s">
        <v>194</v>
      </c>
      <c r="D85" s="3" t="s">
        <v>9</v>
      </c>
      <c r="E85" s="5">
        <v>0.36736111111111108</v>
      </c>
      <c r="F85" s="5">
        <v>0.5854166666666667</v>
      </c>
      <c r="G85" s="5">
        <f t="shared" si="5"/>
        <v>0.21805555555555561</v>
      </c>
      <c r="H85"/>
    </row>
    <row r="86" spans="1:8" ht="15.35">
      <c r="A86" s="3">
        <v>84</v>
      </c>
      <c r="B86" s="4" t="s">
        <v>195</v>
      </c>
      <c r="C86" s="4" t="s">
        <v>194</v>
      </c>
      <c r="D86" s="3" t="s">
        <v>9</v>
      </c>
      <c r="E86" s="5">
        <v>0.36736111111111108</v>
      </c>
      <c r="F86" s="5">
        <v>0.5854166666666667</v>
      </c>
      <c r="G86" s="5">
        <f t="shared" si="5"/>
        <v>0.21805555555555561</v>
      </c>
      <c r="H86"/>
    </row>
    <row r="87" spans="1:8" ht="15.35">
      <c r="A87" s="3">
        <v>85</v>
      </c>
      <c r="B87" s="4" t="s">
        <v>53</v>
      </c>
      <c r="C87" s="4" t="s">
        <v>196</v>
      </c>
      <c r="D87" s="3" t="s">
        <v>9</v>
      </c>
      <c r="E87" s="5">
        <v>0.375</v>
      </c>
      <c r="F87" s="5">
        <v>0.53680555555555554</v>
      </c>
      <c r="G87" s="5">
        <f t="shared" si="5"/>
        <v>0.16180555555555554</v>
      </c>
      <c r="H87"/>
    </row>
    <row r="88" spans="1:8" ht="15.35">
      <c r="A88" s="3">
        <v>86</v>
      </c>
      <c r="B88" s="4" t="s">
        <v>197</v>
      </c>
      <c r="C88" s="4" t="s">
        <v>196</v>
      </c>
      <c r="D88" s="3" t="s">
        <v>9</v>
      </c>
      <c r="E88" s="5">
        <v>0.375</v>
      </c>
      <c r="F88" s="5">
        <v>0.53680555555555554</v>
      </c>
      <c r="G88" s="5">
        <f t="shared" si="5"/>
        <v>0.16180555555555554</v>
      </c>
      <c r="H88"/>
    </row>
    <row r="89" spans="1:8" ht="15.35">
      <c r="A89" s="3">
        <v>87</v>
      </c>
      <c r="B89" s="4" t="s">
        <v>198</v>
      </c>
      <c r="C89" s="4" t="s">
        <v>199</v>
      </c>
      <c r="D89" s="3" t="s">
        <v>20</v>
      </c>
      <c r="E89" s="5">
        <v>0.37222222222222223</v>
      </c>
      <c r="F89" s="5">
        <v>0.62986111111111109</v>
      </c>
      <c r="G89" s="5">
        <f t="shared" si="5"/>
        <v>0.25763888888888886</v>
      </c>
      <c r="H89"/>
    </row>
    <row r="90" spans="1:8" ht="15.35">
      <c r="A90" s="3">
        <v>88</v>
      </c>
      <c r="B90" s="4" t="s">
        <v>200</v>
      </c>
      <c r="C90" s="4" t="s">
        <v>201</v>
      </c>
      <c r="D90" s="3" t="s">
        <v>20</v>
      </c>
      <c r="E90" s="5">
        <v>0.33958333333333329</v>
      </c>
      <c r="F90" s="5" t="s">
        <v>26</v>
      </c>
      <c r="G90" s="5" t="s">
        <v>26</v>
      </c>
      <c r="H90"/>
    </row>
    <row r="91" spans="1:8" ht="15.35">
      <c r="A91" s="3">
        <v>89</v>
      </c>
      <c r="B91" s="4" t="s">
        <v>202</v>
      </c>
      <c r="C91" s="4" t="s">
        <v>203</v>
      </c>
      <c r="D91" s="3" t="s">
        <v>9</v>
      </c>
      <c r="E91" s="5">
        <v>0.3840277777777778</v>
      </c>
      <c r="F91" s="5">
        <v>0.65416666666666667</v>
      </c>
      <c r="G91" s="5">
        <f t="shared" ref="G91:G97" si="6">IF(F91="N/S",F91,IF(F91="RTD",F91,IF(F91=".",F91,F91-E91)))</f>
        <v>0.27013888888888887</v>
      </c>
      <c r="H91"/>
    </row>
    <row r="92" spans="1:8" ht="15.35">
      <c r="A92" s="3">
        <v>90</v>
      </c>
      <c r="B92" s="4" t="s">
        <v>204</v>
      </c>
      <c r="C92" s="4" t="s">
        <v>205</v>
      </c>
      <c r="D92" s="3" t="s">
        <v>20</v>
      </c>
      <c r="E92" s="5">
        <v>0.34652777777777777</v>
      </c>
      <c r="F92" s="5">
        <v>0.61944444444444446</v>
      </c>
      <c r="G92" s="5">
        <f t="shared" si="6"/>
        <v>0.2729166666666667</v>
      </c>
      <c r="H92"/>
    </row>
    <row r="93" spans="1:8" ht="15.35">
      <c r="A93" s="3">
        <v>91</v>
      </c>
      <c r="B93" s="4" t="s">
        <v>59</v>
      </c>
      <c r="C93" s="4" t="s">
        <v>206</v>
      </c>
      <c r="D93" s="3" t="s">
        <v>20</v>
      </c>
      <c r="E93" s="5">
        <v>0.375</v>
      </c>
      <c r="F93" s="5">
        <v>0.67499999999999993</v>
      </c>
      <c r="G93" s="5">
        <f t="shared" si="6"/>
        <v>0.29999999999999993</v>
      </c>
      <c r="H93"/>
    </row>
    <row r="94" spans="1:8" ht="15.35">
      <c r="A94" s="3">
        <v>92</v>
      </c>
      <c r="B94" s="4" t="s">
        <v>207</v>
      </c>
      <c r="C94" s="4" t="s">
        <v>208</v>
      </c>
      <c r="D94" s="3" t="s">
        <v>9</v>
      </c>
      <c r="E94" s="5">
        <v>0.375</v>
      </c>
      <c r="F94" s="5">
        <v>0.53680555555555554</v>
      </c>
      <c r="G94" s="5">
        <f t="shared" si="6"/>
        <v>0.16180555555555554</v>
      </c>
      <c r="H94"/>
    </row>
    <row r="95" spans="1:8" ht="15.35">
      <c r="A95" s="3">
        <v>93</v>
      </c>
      <c r="B95" s="4" t="s">
        <v>209</v>
      </c>
      <c r="C95" s="4" t="s">
        <v>210</v>
      </c>
      <c r="D95" s="3" t="s">
        <v>25</v>
      </c>
      <c r="E95" s="5">
        <v>0.39374999999999999</v>
      </c>
      <c r="F95" s="5">
        <v>0.68958333333333333</v>
      </c>
      <c r="G95" s="5">
        <f t="shared" si="6"/>
        <v>0.29583333333333334</v>
      </c>
      <c r="H95"/>
    </row>
    <row r="96" spans="1:8" ht="15.35">
      <c r="A96" s="3">
        <v>94</v>
      </c>
      <c r="B96" s="4" t="s">
        <v>211</v>
      </c>
      <c r="C96" s="4" t="s">
        <v>212</v>
      </c>
      <c r="D96" s="3" t="s">
        <v>20</v>
      </c>
      <c r="E96" s="5" t="s">
        <v>10</v>
      </c>
      <c r="F96" s="5" t="str">
        <f>IF(E96="n/s",E96,".")</f>
        <v>n/s</v>
      </c>
      <c r="G96" s="5" t="str">
        <f t="shared" si="6"/>
        <v>n/s</v>
      </c>
      <c r="H96"/>
    </row>
    <row r="97" spans="1:8" ht="15.35">
      <c r="A97" s="3">
        <v>95</v>
      </c>
      <c r="B97" s="4" t="s">
        <v>143</v>
      </c>
      <c r="C97" s="4" t="s">
        <v>213</v>
      </c>
      <c r="D97" s="3" t="s">
        <v>20</v>
      </c>
      <c r="E97" s="5">
        <v>0.375</v>
      </c>
      <c r="F97" s="5">
        <v>0.64513888888888893</v>
      </c>
      <c r="G97" s="5">
        <f t="shared" si="6"/>
        <v>0.27013888888888893</v>
      </c>
      <c r="H97"/>
    </row>
    <row r="98" spans="1:8" ht="15.35">
      <c r="A98" s="3">
        <v>96</v>
      </c>
      <c r="B98" s="4" t="s">
        <v>143</v>
      </c>
      <c r="C98" s="4" t="s">
        <v>214</v>
      </c>
      <c r="D98" s="3" t="s">
        <v>25</v>
      </c>
      <c r="E98" s="5">
        <v>0.34236111111111112</v>
      </c>
      <c r="F98" s="5" t="s">
        <v>26</v>
      </c>
      <c r="G98" s="5" t="s">
        <v>26</v>
      </c>
      <c r="H98"/>
    </row>
    <row r="99" spans="1:8" ht="15.35">
      <c r="A99" s="3">
        <v>97</v>
      </c>
      <c r="B99" s="4" t="s">
        <v>215</v>
      </c>
      <c r="C99" s="4" t="s">
        <v>216</v>
      </c>
      <c r="D99" s="3" t="s">
        <v>9</v>
      </c>
      <c r="E99" s="5">
        <v>0.3840277777777778</v>
      </c>
      <c r="F99" s="5">
        <v>0.65416666666666667</v>
      </c>
      <c r="G99" s="5">
        <f t="shared" ref="G99:G128" si="7">IF(F99="N/S",F99,IF(F99="RTD",F99,IF(F99=".",F99,F99-E99)))</f>
        <v>0.27013888888888887</v>
      </c>
      <c r="H99"/>
    </row>
    <row r="100" spans="1:8" ht="15.35">
      <c r="A100" s="3">
        <v>98</v>
      </c>
      <c r="B100" s="4" t="s">
        <v>217</v>
      </c>
      <c r="C100" s="4" t="s">
        <v>216</v>
      </c>
      <c r="D100" s="3" t="s">
        <v>25</v>
      </c>
      <c r="E100" s="5" t="s">
        <v>10</v>
      </c>
      <c r="F100" s="5" t="str">
        <f>IF(E100="n/s",E100,".")</f>
        <v>n/s</v>
      </c>
      <c r="G100" s="5" t="str">
        <f t="shared" si="7"/>
        <v>n/s</v>
      </c>
      <c r="H100"/>
    </row>
    <row r="101" spans="1:8" ht="15.35">
      <c r="A101" s="3">
        <v>99</v>
      </c>
      <c r="B101" s="4" t="s">
        <v>70</v>
      </c>
      <c r="C101" s="4" t="s">
        <v>218</v>
      </c>
      <c r="D101" s="3" t="s">
        <v>20</v>
      </c>
      <c r="E101" s="5">
        <v>0.37708333333333333</v>
      </c>
      <c r="F101" s="5">
        <v>0.66736111111111107</v>
      </c>
      <c r="G101" s="5">
        <f t="shared" si="7"/>
        <v>0.29027777777777775</v>
      </c>
      <c r="H101"/>
    </row>
    <row r="102" spans="1:8" ht="15.35">
      <c r="A102" s="3">
        <v>100</v>
      </c>
      <c r="B102" s="4" t="s">
        <v>219</v>
      </c>
      <c r="C102" s="4" t="s">
        <v>220</v>
      </c>
      <c r="D102" s="3" t="s">
        <v>25</v>
      </c>
      <c r="E102" s="5">
        <v>0.39374999999999999</v>
      </c>
      <c r="F102" s="5">
        <v>0.68958333333333333</v>
      </c>
      <c r="G102" s="5">
        <f t="shared" si="7"/>
        <v>0.29583333333333334</v>
      </c>
      <c r="H102"/>
    </row>
    <row r="103" spans="1:8" ht="15.35">
      <c r="A103" s="3">
        <v>101</v>
      </c>
      <c r="B103" s="4" t="s">
        <v>13</v>
      </c>
      <c r="C103" s="4" t="s">
        <v>220</v>
      </c>
      <c r="D103" s="3" t="s">
        <v>25</v>
      </c>
      <c r="E103" s="5">
        <v>0.39374999999999999</v>
      </c>
      <c r="F103" s="5">
        <v>0.68958333333333333</v>
      </c>
      <c r="G103" s="5">
        <f t="shared" si="7"/>
        <v>0.29583333333333334</v>
      </c>
      <c r="H103"/>
    </row>
    <row r="104" spans="1:8" ht="15.35">
      <c r="A104" s="3">
        <v>102</v>
      </c>
      <c r="B104" s="4" t="s">
        <v>221</v>
      </c>
      <c r="C104" s="4" t="s">
        <v>222</v>
      </c>
      <c r="D104" s="3" t="s">
        <v>20</v>
      </c>
      <c r="E104" s="5" t="s">
        <v>10</v>
      </c>
      <c r="F104" s="5" t="str">
        <f>IF(E104="n/s",E104,".")</f>
        <v>n/s</v>
      </c>
      <c r="G104" s="5" t="str">
        <f t="shared" si="7"/>
        <v>n/s</v>
      </c>
      <c r="H104"/>
    </row>
    <row r="105" spans="1:8" ht="15.35">
      <c r="A105" s="3">
        <v>103</v>
      </c>
      <c r="B105" s="4" t="s">
        <v>223</v>
      </c>
      <c r="C105" s="4" t="s">
        <v>224</v>
      </c>
      <c r="D105" s="3" t="s">
        <v>20</v>
      </c>
      <c r="E105" s="5">
        <v>0.33333333333333331</v>
      </c>
      <c r="F105" s="5">
        <v>0.72361111111111109</v>
      </c>
      <c r="G105" s="5">
        <f t="shared" si="7"/>
        <v>0.39027777777777778</v>
      </c>
      <c r="H105"/>
    </row>
    <row r="106" spans="1:8" ht="15.35">
      <c r="A106" s="3">
        <v>104</v>
      </c>
      <c r="B106" s="4" t="s">
        <v>217</v>
      </c>
      <c r="C106" s="4" t="s">
        <v>225</v>
      </c>
      <c r="D106" s="3" t="s">
        <v>25</v>
      </c>
      <c r="E106" s="5">
        <v>0.37847222222222221</v>
      </c>
      <c r="F106" s="5">
        <v>0.60694444444444451</v>
      </c>
      <c r="G106" s="5">
        <f t="shared" si="7"/>
        <v>0.2284722222222223</v>
      </c>
      <c r="H106"/>
    </row>
    <row r="107" spans="1:8" ht="15.35">
      <c r="A107" s="3">
        <v>105</v>
      </c>
      <c r="B107" s="4" t="s">
        <v>168</v>
      </c>
      <c r="C107" s="4" t="s">
        <v>226</v>
      </c>
      <c r="D107" s="3" t="s">
        <v>20</v>
      </c>
      <c r="E107" s="5">
        <v>0.35624999999999996</v>
      </c>
      <c r="F107" s="5">
        <v>0.61458333333333337</v>
      </c>
      <c r="G107" s="5">
        <f t="shared" si="7"/>
        <v>0.25833333333333341</v>
      </c>
      <c r="H107"/>
    </row>
    <row r="108" spans="1:8" ht="15.35">
      <c r="A108" s="3">
        <v>106</v>
      </c>
      <c r="B108" s="4" t="s">
        <v>227</v>
      </c>
      <c r="C108" s="4" t="s">
        <v>228</v>
      </c>
      <c r="D108" s="3" t="s">
        <v>9</v>
      </c>
      <c r="E108" s="5">
        <v>0.33333333333333331</v>
      </c>
      <c r="F108" s="5">
        <v>0.59930555555555565</v>
      </c>
      <c r="G108" s="5">
        <f t="shared" si="7"/>
        <v>0.26597222222222233</v>
      </c>
      <c r="H108"/>
    </row>
    <row r="109" spans="1:8" ht="15.35">
      <c r="A109" s="3">
        <v>107</v>
      </c>
      <c r="B109" s="4" t="s">
        <v>191</v>
      </c>
      <c r="C109" s="4" t="s">
        <v>229</v>
      </c>
      <c r="D109" s="3" t="s">
        <v>25</v>
      </c>
      <c r="E109" s="5" t="s">
        <v>10</v>
      </c>
      <c r="F109" s="5" t="str">
        <f>IF(E109="n/s",E109,".")</f>
        <v>n/s</v>
      </c>
      <c r="G109" s="5" t="str">
        <f t="shared" si="7"/>
        <v>n/s</v>
      </c>
      <c r="H109"/>
    </row>
    <row r="110" spans="1:8" ht="15.35">
      <c r="A110" s="3">
        <v>108</v>
      </c>
      <c r="B110" s="4" t="s">
        <v>230</v>
      </c>
      <c r="C110" s="4" t="s">
        <v>231</v>
      </c>
      <c r="D110" s="3" t="s">
        <v>25</v>
      </c>
      <c r="E110" s="5">
        <v>0.375</v>
      </c>
      <c r="F110" s="5">
        <v>0.56805555555555554</v>
      </c>
      <c r="G110" s="5">
        <f t="shared" si="7"/>
        <v>0.19305555555555554</v>
      </c>
      <c r="H110"/>
    </row>
    <row r="111" spans="1:8" ht="15.35">
      <c r="A111" s="3">
        <v>109</v>
      </c>
      <c r="B111" s="4" t="s">
        <v>232</v>
      </c>
      <c r="C111" s="4" t="s">
        <v>231</v>
      </c>
      <c r="D111" s="3" t="s">
        <v>9</v>
      </c>
      <c r="E111" s="5">
        <v>0.37013888888888885</v>
      </c>
      <c r="F111" s="5">
        <v>0.55624999999999991</v>
      </c>
      <c r="G111" s="5">
        <f t="shared" si="7"/>
        <v>0.18611111111111106</v>
      </c>
      <c r="H111"/>
    </row>
    <row r="112" spans="1:8" ht="15.35">
      <c r="A112" s="3">
        <v>110</v>
      </c>
      <c r="B112" s="4" t="s">
        <v>233</v>
      </c>
      <c r="C112" s="4" t="s">
        <v>234</v>
      </c>
      <c r="D112" s="3" t="s">
        <v>25</v>
      </c>
      <c r="E112" s="5">
        <v>0.375</v>
      </c>
      <c r="F112" s="5">
        <v>0.56805555555555554</v>
      </c>
      <c r="G112" s="5">
        <f t="shared" si="7"/>
        <v>0.19305555555555554</v>
      </c>
      <c r="H112"/>
    </row>
    <row r="113" spans="1:8" ht="15.35">
      <c r="A113" s="3">
        <v>111</v>
      </c>
      <c r="B113" s="4" t="s">
        <v>235</v>
      </c>
      <c r="C113" s="4" t="s">
        <v>236</v>
      </c>
      <c r="D113" s="3" t="s">
        <v>20</v>
      </c>
      <c r="E113" s="5" t="s">
        <v>10</v>
      </c>
      <c r="F113" s="5" t="str">
        <f>IF(E113="n/s",E113,".")</f>
        <v>n/s</v>
      </c>
      <c r="G113" s="5" t="str">
        <f t="shared" si="7"/>
        <v>n/s</v>
      </c>
      <c r="H113"/>
    </row>
    <row r="114" spans="1:8" ht="15.35">
      <c r="A114" s="3">
        <v>112</v>
      </c>
      <c r="B114" s="4" t="s">
        <v>217</v>
      </c>
      <c r="C114" s="4" t="s">
        <v>237</v>
      </c>
      <c r="D114" s="3" t="s">
        <v>20</v>
      </c>
      <c r="E114" s="5">
        <v>0.34722222222222221</v>
      </c>
      <c r="F114" s="5">
        <v>0.74027777777777781</v>
      </c>
      <c r="G114" s="5">
        <f t="shared" si="7"/>
        <v>0.3930555555555556</v>
      </c>
      <c r="H114"/>
    </row>
    <row r="115" spans="1:8" ht="15.35">
      <c r="A115" s="3">
        <v>113</v>
      </c>
      <c r="B115" s="4" t="s">
        <v>189</v>
      </c>
      <c r="C115" s="4" t="s">
        <v>238</v>
      </c>
      <c r="D115" s="3" t="s">
        <v>25</v>
      </c>
      <c r="E115" s="5">
        <v>0.35694444444444445</v>
      </c>
      <c r="F115" s="5">
        <v>0.53263888888888888</v>
      </c>
      <c r="G115" s="5">
        <f t="shared" si="7"/>
        <v>0.17569444444444443</v>
      </c>
      <c r="H115"/>
    </row>
    <row r="116" spans="1:8" ht="15.35">
      <c r="A116" s="3">
        <v>114</v>
      </c>
      <c r="B116" s="4" t="s">
        <v>239</v>
      </c>
      <c r="C116" s="4" t="s">
        <v>238</v>
      </c>
      <c r="D116" s="3" t="s">
        <v>25</v>
      </c>
      <c r="E116" s="5">
        <v>0.35694444444444445</v>
      </c>
      <c r="F116" s="5">
        <v>0.53263888888888888</v>
      </c>
      <c r="G116" s="5">
        <f t="shared" si="7"/>
        <v>0.17569444444444443</v>
      </c>
      <c r="H116"/>
    </row>
    <row r="117" spans="1:8" ht="15.35">
      <c r="A117" s="3">
        <v>115</v>
      </c>
      <c r="B117" s="4" t="s">
        <v>88</v>
      </c>
      <c r="C117" s="4" t="s">
        <v>240</v>
      </c>
      <c r="D117" s="3" t="s">
        <v>20</v>
      </c>
      <c r="E117" s="5">
        <v>0.37916666666666665</v>
      </c>
      <c r="F117" s="5">
        <v>0.64236111111111116</v>
      </c>
      <c r="G117" s="5">
        <f t="shared" si="7"/>
        <v>0.26319444444444451</v>
      </c>
      <c r="H117"/>
    </row>
    <row r="118" spans="1:8" ht="15.35">
      <c r="A118" s="3">
        <v>116</v>
      </c>
      <c r="B118" s="4" t="s">
        <v>145</v>
      </c>
      <c r="C118" s="4" t="s">
        <v>241</v>
      </c>
      <c r="D118" s="3" t="s">
        <v>20</v>
      </c>
      <c r="E118" s="5">
        <v>0.33333333333333331</v>
      </c>
      <c r="F118" s="5" t="s">
        <v>187</v>
      </c>
      <c r="G118" s="5" t="str">
        <f t="shared" si="7"/>
        <v>rtd</v>
      </c>
      <c r="H118"/>
    </row>
    <row r="119" spans="1:8" ht="15.35">
      <c r="A119" s="3">
        <v>117</v>
      </c>
      <c r="B119" s="4" t="s">
        <v>242</v>
      </c>
      <c r="C119" s="4" t="s">
        <v>241</v>
      </c>
      <c r="D119" s="3" t="s">
        <v>20</v>
      </c>
      <c r="E119" s="5">
        <v>0.33333333333333331</v>
      </c>
      <c r="F119" s="5" t="s">
        <v>187</v>
      </c>
      <c r="G119" s="5" t="str">
        <f t="shared" si="7"/>
        <v>rtd</v>
      </c>
      <c r="H119"/>
    </row>
    <row r="120" spans="1:8" ht="15.35">
      <c r="A120" s="3">
        <v>118</v>
      </c>
      <c r="B120" s="4" t="s">
        <v>243</v>
      </c>
      <c r="C120" s="4" t="s">
        <v>244</v>
      </c>
      <c r="D120" s="3" t="s">
        <v>20</v>
      </c>
      <c r="E120" s="5">
        <v>0.33333333333333331</v>
      </c>
      <c r="F120" s="5">
        <v>0.61388888888888893</v>
      </c>
      <c r="G120" s="5">
        <f t="shared" si="7"/>
        <v>0.28055555555555561</v>
      </c>
      <c r="H120"/>
    </row>
    <row r="121" spans="1:8" ht="15.35">
      <c r="A121" s="3">
        <v>119</v>
      </c>
      <c r="B121" s="4" t="s">
        <v>41</v>
      </c>
      <c r="C121" s="4" t="s">
        <v>244</v>
      </c>
      <c r="D121" s="3" t="s">
        <v>20</v>
      </c>
      <c r="E121" s="5">
        <v>0.33333333333333331</v>
      </c>
      <c r="F121" s="5">
        <v>0.61388888888888893</v>
      </c>
      <c r="G121" s="5">
        <f t="shared" si="7"/>
        <v>0.28055555555555561</v>
      </c>
      <c r="H121"/>
    </row>
    <row r="122" spans="1:8" ht="15.35">
      <c r="A122" s="3">
        <v>120</v>
      </c>
      <c r="B122" s="4" t="s">
        <v>245</v>
      </c>
      <c r="C122" s="4" t="s">
        <v>246</v>
      </c>
      <c r="D122" s="3" t="s">
        <v>9</v>
      </c>
      <c r="E122" s="5">
        <v>0.37013888888888885</v>
      </c>
      <c r="F122" s="5">
        <v>0.55624999999999991</v>
      </c>
      <c r="G122" s="5">
        <f t="shared" si="7"/>
        <v>0.18611111111111106</v>
      </c>
      <c r="H122"/>
    </row>
    <row r="123" spans="1:8" ht="15.35">
      <c r="A123" s="3">
        <v>121</v>
      </c>
      <c r="B123" s="4" t="s">
        <v>247</v>
      </c>
      <c r="C123" s="4" t="s">
        <v>248</v>
      </c>
      <c r="D123" s="3" t="s">
        <v>20</v>
      </c>
      <c r="E123" s="5" t="s">
        <v>10</v>
      </c>
      <c r="F123" s="5" t="str">
        <f>IF(E123="n/s",E123,".")</f>
        <v>n/s</v>
      </c>
      <c r="G123" s="5" t="str">
        <f t="shared" si="7"/>
        <v>n/s</v>
      </c>
      <c r="H123"/>
    </row>
    <row r="124" spans="1:8" ht="15.35">
      <c r="A124" s="3">
        <v>122</v>
      </c>
      <c r="B124" s="4" t="s">
        <v>249</v>
      </c>
      <c r="C124" s="4" t="s">
        <v>250</v>
      </c>
      <c r="D124" s="3" t="s">
        <v>9</v>
      </c>
      <c r="E124" s="5">
        <v>0.38333333333333336</v>
      </c>
      <c r="F124" s="5">
        <v>0.69444444444444442</v>
      </c>
      <c r="G124" s="5">
        <f t="shared" si="7"/>
        <v>0.31111111111111106</v>
      </c>
      <c r="H124"/>
    </row>
    <row r="125" spans="1:8" ht="15.35">
      <c r="A125" s="3">
        <v>123</v>
      </c>
      <c r="B125" s="4" t="s">
        <v>189</v>
      </c>
      <c r="C125" s="4" t="s">
        <v>251</v>
      </c>
      <c r="D125" s="3" t="s">
        <v>25</v>
      </c>
      <c r="E125" s="5" t="s">
        <v>10</v>
      </c>
      <c r="F125" s="5" t="str">
        <f>IF(E125="n/s",E125,".")</f>
        <v>n/s</v>
      </c>
      <c r="G125" s="5" t="str">
        <f t="shared" si="7"/>
        <v>n/s</v>
      </c>
      <c r="H125"/>
    </row>
    <row r="126" spans="1:8" ht="15.35">
      <c r="A126" s="3">
        <v>124</v>
      </c>
      <c r="B126" s="4" t="s">
        <v>223</v>
      </c>
      <c r="C126" s="4" t="s">
        <v>251</v>
      </c>
      <c r="D126" s="3" t="s">
        <v>25</v>
      </c>
      <c r="E126" s="5" t="s">
        <v>10</v>
      </c>
      <c r="F126" s="5" t="str">
        <f>IF(E126="n/s",E126,".")</f>
        <v>n/s</v>
      </c>
      <c r="G126" s="5" t="str">
        <f t="shared" si="7"/>
        <v>n/s</v>
      </c>
      <c r="H126"/>
    </row>
    <row r="127" spans="1:8" ht="15.35">
      <c r="A127" s="3">
        <v>125</v>
      </c>
      <c r="B127" s="4" t="s">
        <v>65</v>
      </c>
      <c r="C127" s="4" t="s">
        <v>252</v>
      </c>
      <c r="D127" s="3" t="s">
        <v>25</v>
      </c>
      <c r="E127" s="5" t="s">
        <v>10</v>
      </c>
      <c r="F127" s="5" t="str">
        <f>IF(E127="n/s",E127,".")</f>
        <v>n/s</v>
      </c>
      <c r="G127" s="5" t="str">
        <f t="shared" si="7"/>
        <v>n/s</v>
      </c>
      <c r="H127"/>
    </row>
    <row r="128" spans="1:8" ht="15.35">
      <c r="A128" s="3">
        <v>126</v>
      </c>
      <c r="B128" s="4" t="s">
        <v>253</v>
      </c>
      <c r="C128" s="4" t="s">
        <v>252</v>
      </c>
      <c r="D128" s="3" t="s">
        <v>25</v>
      </c>
      <c r="E128" s="5">
        <v>0.35416666666666663</v>
      </c>
      <c r="F128" s="5">
        <v>0.66180555555555554</v>
      </c>
      <c r="G128" s="5">
        <f t="shared" si="7"/>
        <v>0.30763888888888891</v>
      </c>
      <c r="H128"/>
    </row>
    <row r="129" spans="1:8" ht="15.35">
      <c r="A129" s="3">
        <v>127</v>
      </c>
      <c r="B129" s="4" t="s">
        <v>254</v>
      </c>
      <c r="C129" s="4" t="s">
        <v>255</v>
      </c>
      <c r="D129" s="3" t="s">
        <v>25</v>
      </c>
      <c r="E129" s="5">
        <v>0.375</v>
      </c>
      <c r="F129" s="5" t="s">
        <v>26</v>
      </c>
      <c r="G129" s="5" t="s">
        <v>26</v>
      </c>
      <c r="H129" t="s">
        <v>256</v>
      </c>
    </row>
    <row r="130" spans="1:8" ht="15.35">
      <c r="A130" s="3">
        <v>128</v>
      </c>
      <c r="B130" s="4" t="s">
        <v>257</v>
      </c>
      <c r="C130" s="4" t="s">
        <v>258</v>
      </c>
      <c r="D130" s="3" t="s">
        <v>20</v>
      </c>
      <c r="E130" s="5">
        <v>0.36874999999999997</v>
      </c>
      <c r="F130" s="5">
        <v>0.71388888888888891</v>
      </c>
      <c r="G130" s="5">
        <f t="shared" ref="G130:G141" si="8">IF(F130="N/S",F130,IF(F130="RTD",F130,IF(F130=".",F130,F130-E130)))</f>
        <v>0.34513888888888894</v>
      </c>
      <c r="H130"/>
    </row>
    <row r="131" spans="1:8" ht="15.35">
      <c r="A131" s="3">
        <v>129</v>
      </c>
      <c r="B131" s="4" t="s">
        <v>259</v>
      </c>
      <c r="C131" s="4" t="s">
        <v>260</v>
      </c>
      <c r="D131" s="3" t="s">
        <v>9</v>
      </c>
      <c r="E131" s="5">
        <v>0.37569444444444444</v>
      </c>
      <c r="F131" s="5">
        <v>0.53680555555555554</v>
      </c>
      <c r="G131" s="5">
        <f t="shared" si="8"/>
        <v>0.16111111111111109</v>
      </c>
      <c r="H131"/>
    </row>
    <row r="132" spans="1:8" ht="15.35">
      <c r="A132" s="3">
        <v>130</v>
      </c>
      <c r="B132" s="4" t="s">
        <v>189</v>
      </c>
      <c r="C132" s="4" t="s">
        <v>260</v>
      </c>
      <c r="D132" s="3" t="s">
        <v>9</v>
      </c>
      <c r="E132" s="5">
        <v>0.37569444444444444</v>
      </c>
      <c r="F132" s="5">
        <v>0.53680555555555554</v>
      </c>
      <c r="G132" s="5">
        <f t="shared" si="8"/>
        <v>0.16111111111111109</v>
      </c>
      <c r="H132"/>
    </row>
    <row r="133" spans="1:8" ht="15.35">
      <c r="A133" s="3">
        <v>131</v>
      </c>
      <c r="B133" s="4" t="s">
        <v>261</v>
      </c>
      <c r="C133" s="4" t="s">
        <v>262</v>
      </c>
      <c r="D133" s="3" t="s">
        <v>25</v>
      </c>
      <c r="E133" s="5">
        <v>0.36805555555555552</v>
      </c>
      <c r="F133" s="5">
        <v>0.59722222222222221</v>
      </c>
      <c r="G133" s="5">
        <f t="shared" si="8"/>
        <v>0.22916666666666669</v>
      </c>
      <c r="H133"/>
    </row>
    <row r="134" spans="1:8" ht="15.35">
      <c r="A134" s="3">
        <v>132</v>
      </c>
      <c r="B134" s="4" t="s">
        <v>263</v>
      </c>
      <c r="C134" s="4" t="s">
        <v>262</v>
      </c>
      <c r="D134" s="3" t="s">
        <v>25</v>
      </c>
      <c r="E134" s="5">
        <v>0.35972222222222222</v>
      </c>
      <c r="F134" s="5">
        <v>0.52916666666666667</v>
      </c>
      <c r="G134" s="5">
        <f t="shared" si="8"/>
        <v>0.16944444444444445</v>
      </c>
      <c r="H134"/>
    </row>
    <row r="135" spans="1:8" ht="15.35">
      <c r="A135" s="3">
        <v>133</v>
      </c>
      <c r="B135" s="4" t="s">
        <v>33</v>
      </c>
      <c r="C135" s="4" t="s">
        <v>264</v>
      </c>
      <c r="D135" s="3" t="s">
        <v>20</v>
      </c>
      <c r="E135" s="5">
        <v>0.375</v>
      </c>
      <c r="F135" s="5">
        <v>0.64652777777777781</v>
      </c>
      <c r="G135" s="5">
        <f t="shared" si="8"/>
        <v>0.27152777777777781</v>
      </c>
      <c r="H135"/>
    </row>
    <row r="136" spans="1:8" ht="15.35">
      <c r="A136" s="3">
        <v>134</v>
      </c>
      <c r="B136" s="4" t="s">
        <v>265</v>
      </c>
      <c r="C136" s="4" t="s">
        <v>266</v>
      </c>
      <c r="D136" s="3" t="s">
        <v>9</v>
      </c>
      <c r="E136" s="5">
        <v>0.38680555555555557</v>
      </c>
      <c r="F136" s="5">
        <v>0.64513888888888893</v>
      </c>
      <c r="G136" s="5">
        <f t="shared" si="8"/>
        <v>0.25833333333333336</v>
      </c>
      <c r="H136"/>
    </row>
    <row r="137" spans="1:8" ht="15.35">
      <c r="A137" s="3">
        <v>135</v>
      </c>
      <c r="B137" s="4" t="s">
        <v>267</v>
      </c>
      <c r="C137" s="4" t="s">
        <v>268</v>
      </c>
      <c r="D137" s="3" t="s">
        <v>9</v>
      </c>
      <c r="E137" s="5">
        <v>0.35416666666666663</v>
      </c>
      <c r="F137" s="5">
        <v>0.59930555555555565</v>
      </c>
      <c r="G137" s="5">
        <f t="shared" si="8"/>
        <v>0.24513888888888902</v>
      </c>
      <c r="H137"/>
    </row>
    <row r="138" spans="1:8" ht="15.35">
      <c r="A138" s="3">
        <v>136</v>
      </c>
      <c r="B138" s="4" t="s">
        <v>269</v>
      </c>
      <c r="C138" s="4" t="s">
        <v>268</v>
      </c>
      <c r="D138" s="3" t="s">
        <v>9</v>
      </c>
      <c r="E138" s="5">
        <v>0.35416666666666663</v>
      </c>
      <c r="F138" s="5">
        <v>0.59930555555555565</v>
      </c>
      <c r="G138" s="5">
        <f t="shared" si="8"/>
        <v>0.24513888888888902</v>
      </c>
      <c r="H138"/>
    </row>
    <row r="139" spans="1:8" ht="15.35">
      <c r="A139" s="3">
        <v>137</v>
      </c>
      <c r="B139" s="4" t="s">
        <v>143</v>
      </c>
      <c r="C139" s="4" t="s">
        <v>270</v>
      </c>
      <c r="D139" s="3" t="s">
        <v>20</v>
      </c>
      <c r="E139" s="5" t="s">
        <v>10</v>
      </c>
      <c r="F139" s="5" t="str">
        <f>IF(E139="n/s",E139,".")</f>
        <v>n/s</v>
      </c>
      <c r="G139" s="5" t="str">
        <f t="shared" si="8"/>
        <v>n/s</v>
      </c>
      <c r="H139"/>
    </row>
    <row r="140" spans="1:8" ht="15.35">
      <c r="A140" s="3">
        <v>138</v>
      </c>
      <c r="B140" s="4" t="s">
        <v>271</v>
      </c>
      <c r="C140" s="4" t="s">
        <v>272</v>
      </c>
      <c r="D140" s="3" t="s">
        <v>25</v>
      </c>
      <c r="E140" s="5">
        <v>0.34305555555555556</v>
      </c>
      <c r="F140" s="5">
        <v>0.66666666666666663</v>
      </c>
      <c r="G140" s="5">
        <f t="shared" si="8"/>
        <v>0.32361111111111107</v>
      </c>
      <c r="H140"/>
    </row>
    <row r="141" spans="1:8" ht="15.35">
      <c r="A141" s="3">
        <v>139</v>
      </c>
      <c r="B141" s="4" t="s">
        <v>273</v>
      </c>
      <c r="C141" s="4" t="s">
        <v>274</v>
      </c>
      <c r="D141" s="3" t="s">
        <v>20</v>
      </c>
      <c r="E141" s="5">
        <v>0.38055555555555554</v>
      </c>
      <c r="F141" s="5">
        <v>0.61319444444444449</v>
      </c>
      <c r="G141" s="5">
        <f t="shared" si="8"/>
        <v>0.23263888888888895</v>
      </c>
      <c r="H141"/>
    </row>
    <row r="142" spans="1:8" ht="15.35">
      <c r="A142" s="3">
        <v>140</v>
      </c>
      <c r="B142" s="4" t="s">
        <v>217</v>
      </c>
      <c r="C142" s="4" t="s">
        <v>275</v>
      </c>
      <c r="D142" s="3" t="s">
        <v>25</v>
      </c>
      <c r="E142" s="5" t="s">
        <v>21</v>
      </c>
      <c r="F142" s="5" t="str">
        <f>IF(E142="n/s",E142,IF(E142="w/d",E142,"."))</f>
        <v>w/d</v>
      </c>
      <c r="G142" s="5" t="str">
        <f>IF(F142="N/S",F142,IF(F142="w/d",F142,IF(F142="RTD",F142,IF(F142=".",F142,F142-E142))))</f>
        <v>w/d</v>
      </c>
      <c r="H142"/>
    </row>
    <row r="143" spans="1:8" ht="15.35">
      <c r="A143" s="3">
        <v>141</v>
      </c>
      <c r="B143" s="4" t="s">
        <v>276</v>
      </c>
      <c r="C143" s="4" t="s">
        <v>277</v>
      </c>
      <c r="D143" s="3" t="s">
        <v>20</v>
      </c>
      <c r="E143" s="5">
        <v>0.37986111111111109</v>
      </c>
      <c r="F143" s="5">
        <v>0.68541666666666667</v>
      </c>
      <c r="G143" s="5">
        <f t="shared" ref="G143:G155" si="9">IF(F143="N/S",F143,IF(F143="RTD",F143,IF(F143=".",F143,F143-E143)))</f>
        <v>0.30555555555555558</v>
      </c>
      <c r="H143"/>
    </row>
    <row r="144" spans="1:8" ht="15.35">
      <c r="A144" s="3">
        <v>142</v>
      </c>
      <c r="B144" s="4" t="s">
        <v>168</v>
      </c>
      <c r="C144" s="4" t="s">
        <v>278</v>
      </c>
      <c r="D144" s="3" t="s">
        <v>20</v>
      </c>
      <c r="E144" s="5" t="s">
        <v>10</v>
      </c>
      <c r="F144" s="5" t="str">
        <f>IF(E144="n/s",E144,".")</f>
        <v>n/s</v>
      </c>
      <c r="G144" s="5" t="str">
        <f t="shared" si="9"/>
        <v>n/s</v>
      </c>
      <c r="H144"/>
    </row>
    <row r="145" spans="1:8" ht="15.35">
      <c r="A145" s="3">
        <v>143</v>
      </c>
      <c r="B145" s="4" t="s">
        <v>23</v>
      </c>
      <c r="C145" s="4" t="s">
        <v>279</v>
      </c>
      <c r="D145" s="3" t="s">
        <v>20</v>
      </c>
      <c r="E145" s="5" t="s">
        <v>10</v>
      </c>
      <c r="F145" s="5" t="str">
        <f>IF(E145="n/s",E145,".")</f>
        <v>n/s</v>
      </c>
      <c r="G145" s="5" t="str">
        <f t="shared" si="9"/>
        <v>n/s</v>
      </c>
      <c r="H145"/>
    </row>
    <row r="146" spans="1:8" ht="15.35">
      <c r="A146" s="3">
        <v>144</v>
      </c>
      <c r="B146" s="4" t="s">
        <v>280</v>
      </c>
      <c r="C146" s="4" t="s">
        <v>281</v>
      </c>
      <c r="D146" s="3" t="s">
        <v>20</v>
      </c>
      <c r="E146" s="5">
        <v>0.33611111111111108</v>
      </c>
      <c r="F146" s="5">
        <v>0.73958333333333337</v>
      </c>
      <c r="G146" s="5">
        <f t="shared" si="9"/>
        <v>0.40347222222222229</v>
      </c>
      <c r="H146"/>
    </row>
    <row r="147" spans="1:8" ht="15.35">
      <c r="A147" s="3">
        <v>145</v>
      </c>
      <c r="B147" s="4" t="s">
        <v>202</v>
      </c>
      <c r="C147" s="4" t="s">
        <v>282</v>
      </c>
      <c r="D147" s="3" t="s">
        <v>25</v>
      </c>
      <c r="E147" s="5">
        <v>0.34652777777777777</v>
      </c>
      <c r="F147" s="5">
        <v>0.55208333333333326</v>
      </c>
      <c r="G147" s="5">
        <f t="shared" si="9"/>
        <v>0.20555555555555549</v>
      </c>
      <c r="H147" s="10"/>
    </row>
    <row r="148" spans="1:8" ht="15.35">
      <c r="A148" s="3">
        <v>146</v>
      </c>
      <c r="B148" s="4" t="s">
        <v>283</v>
      </c>
      <c r="C148" s="4" t="s">
        <v>284</v>
      </c>
      <c r="D148" s="3" t="s">
        <v>20</v>
      </c>
      <c r="E148" s="5">
        <v>0.33819444444444441</v>
      </c>
      <c r="F148" s="5">
        <v>0.61597222222222225</v>
      </c>
      <c r="G148" s="5">
        <f t="shared" si="9"/>
        <v>0.27777777777777785</v>
      </c>
      <c r="H148"/>
    </row>
    <row r="149" spans="1:8" ht="15.35">
      <c r="A149" s="3">
        <v>147</v>
      </c>
      <c r="B149" s="4" t="s">
        <v>33</v>
      </c>
      <c r="C149" s="4" t="s">
        <v>285</v>
      </c>
      <c r="D149" s="3" t="s">
        <v>20</v>
      </c>
      <c r="E149" s="5">
        <v>0.34652777777777777</v>
      </c>
      <c r="F149" s="5">
        <v>0.61944444444444446</v>
      </c>
      <c r="G149" s="5">
        <f t="shared" si="9"/>
        <v>0.2729166666666667</v>
      </c>
      <c r="H149"/>
    </row>
    <row r="150" spans="1:8" ht="15.35">
      <c r="A150" s="3">
        <v>148</v>
      </c>
      <c r="B150" s="4" t="s">
        <v>245</v>
      </c>
      <c r="C150" s="4" t="s">
        <v>286</v>
      </c>
      <c r="D150" s="3" t="s">
        <v>25</v>
      </c>
      <c r="E150" s="5" t="s">
        <v>10</v>
      </c>
      <c r="F150" s="5" t="str">
        <f>IF(E150="n/s",E150,".")</f>
        <v>n/s</v>
      </c>
      <c r="G150" s="5" t="str">
        <f t="shared" si="9"/>
        <v>n/s</v>
      </c>
      <c r="H150"/>
    </row>
    <row r="151" spans="1:8" ht="15.35">
      <c r="A151" s="3">
        <v>149</v>
      </c>
      <c r="B151" s="4" t="s">
        <v>287</v>
      </c>
      <c r="C151" s="4" t="s">
        <v>288</v>
      </c>
      <c r="D151" s="3" t="s">
        <v>20</v>
      </c>
      <c r="E151" s="5">
        <v>0.35277777777777775</v>
      </c>
      <c r="F151" s="5">
        <v>0.73819444444444449</v>
      </c>
      <c r="G151" s="5">
        <f t="shared" si="9"/>
        <v>0.38541666666666674</v>
      </c>
      <c r="H151"/>
    </row>
    <row r="152" spans="1:8" ht="15.35">
      <c r="A152" s="3">
        <v>150</v>
      </c>
      <c r="B152" s="4" t="s">
        <v>239</v>
      </c>
      <c r="C152" s="4" t="s">
        <v>289</v>
      </c>
      <c r="D152" s="3" t="s">
        <v>20</v>
      </c>
      <c r="E152" s="5">
        <v>0.33333333333333331</v>
      </c>
      <c r="F152" s="5">
        <v>0.64166666666666672</v>
      </c>
      <c r="G152" s="5">
        <f t="shared" si="9"/>
        <v>0.3083333333333334</v>
      </c>
      <c r="H152"/>
    </row>
    <row r="153" spans="1:8" ht="15.35">
      <c r="A153" s="3">
        <v>151</v>
      </c>
      <c r="B153" s="4" t="s">
        <v>143</v>
      </c>
      <c r="C153" s="4" t="s">
        <v>290</v>
      </c>
      <c r="D153" s="3" t="s">
        <v>20</v>
      </c>
      <c r="E153" s="5">
        <v>0.375</v>
      </c>
      <c r="F153" s="5">
        <v>0.63124999999999998</v>
      </c>
      <c r="G153" s="5">
        <f t="shared" si="9"/>
        <v>0.25624999999999998</v>
      </c>
      <c r="H153"/>
    </row>
    <row r="154" spans="1:8" ht="15.35">
      <c r="A154" s="3">
        <v>152</v>
      </c>
      <c r="B154" s="4" t="s">
        <v>163</v>
      </c>
      <c r="C154" s="4" t="s">
        <v>291</v>
      </c>
      <c r="D154" s="3" t="s">
        <v>20</v>
      </c>
      <c r="E154" s="5">
        <v>0.33333333333333331</v>
      </c>
      <c r="F154" s="5">
        <v>0.68819444444444444</v>
      </c>
      <c r="G154" s="5">
        <f t="shared" si="9"/>
        <v>0.35486111111111113</v>
      </c>
      <c r="H154"/>
    </row>
    <row r="155" spans="1:8" ht="15.35">
      <c r="A155" s="3">
        <v>153</v>
      </c>
      <c r="B155" s="4" t="s">
        <v>152</v>
      </c>
      <c r="C155" s="4" t="s">
        <v>292</v>
      </c>
      <c r="D155" s="3" t="s">
        <v>25</v>
      </c>
      <c r="E155" s="5" t="s">
        <v>10</v>
      </c>
      <c r="F155" s="5" t="str">
        <f>IF(E155="n/s",E155,".")</f>
        <v>n/s</v>
      </c>
      <c r="G155" s="5" t="str">
        <f t="shared" si="9"/>
        <v>n/s</v>
      </c>
      <c r="H155"/>
    </row>
    <row r="156" spans="1:8" ht="15.35">
      <c r="A156" s="3">
        <v>154</v>
      </c>
      <c r="B156" s="4" t="s">
        <v>293</v>
      </c>
      <c r="C156" s="4" t="s">
        <v>294</v>
      </c>
      <c r="D156" s="3" t="s">
        <v>25</v>
      </c>
      <c r="E156" s="5">
        <v>0.375</v>
      </c>
      <c r="F156" s="5" t="s">
        <v>26</v>
      </c>
      <c r="G156" s="5" t="s">
        <v>26</v>
      </c>
      <c r="H156" t="s">
        <v>256</v>
      </c>
    </row>
    <row r="157" spans="1:8" ht="15.35">
      <c r="A157" s="3">
        <v>155</v>
      </c>
      <c r="B157" s="4" t="s">
        <v>141</v>
      </c>
      <c r="C157" s="4" t="s">
        <v>294</v>
      </c>
      <c r="D157" s="3" t="s">
        <v>20</v>
      </c>
      <c r="E157" s="5">
        <v>0.33333333333333331</v>
      </c>
      <c r="F157" s="5" t="s">
        <v>26</v>
      </c>
      <c r="G157" s="5" t="s">
        <v>26</v>
      </c>
      <c r="H157" s="10"/>
    </row>
    <row r="158" spans="1:8" ht="15.35">
      <c r="A158" s="3">
        <v>156</v>
      </c>
      <c r="B158" s="4" t="s">
        <v>295</v>
      </c>
      <c r="C158" s="4" t="s">
        <v>296</v>
      </c>
      <c r="D158" s="3" t="s">
        <v>20</v>
      </c>
      <c r="E158" s="5" t="s">
        <v>10</v>
      </c>
      <c r="F158" s="5" t="str">
        <f>IF(E158="n/s",E158,".")</f>
        <v>n/s</v>
      </c>
      <c r="G158" s="5" t="str">
        <f t="shared" ref="G158:G166" si="10">IF(F158="N/S",F158,IF(F158="RTD",F158,IF(F158=".",F158,F158-E158)))</f>
        <v>n/s</v>
      </c>
      <c r="H158" s="10"/>
    </row>
    <row r="159" spans="1:8" ht="15.35">
      <c r="A159" s="3">
        <v>157</v>
      </c>
      <c r="B159" s="4" t="s">
        <v>297</v>
      </c>
      <c r="C159" s="4" t="s">
        <v>298</v>
      </c>
      <c r="D159" s="3" t="s">
        <v>25</v>
      </c>
      <c r="E159" s="5">
        <v>0.34722222222222221</v>
      </c>
      <c r="F159" s="5">
        <v>0.55208333333333326</v>
      </c>
      <c r="G159" s="5">
        <f t="shared" si="10"/>
        <v>0.20486111111111105</v>
      </c>
      <c r="H159" s="10"/>
    </row>
    <row r="160" spans="1:8" ht="15.35">
      <c r="A160" s="3">
        <v>158</v>
      </c>
      <c r="B160" s="4" t="s">
        <v>299</v>
      </c>
      <c r="C160" s="4" t="s">
        <v>300</v>
      </c>
      <c r="D160" s="3" t="s">
        <v>25</v>
      </c>
      <c r="E160" s="5">
        <v>0.33333333333333331</v>
      </c>
      <c r="F160" s="5" t="s">
        <v>187</v>
      </c>
      <c r="G160" s="5" t="str">
        <f t="shared" si="10"/>
        <v>rtd</v>
      </c>
      <c r="H160"/>
    </row>
    <row r="161" spans="1:8" ht="15.35">
      <c r="A161" s="3">
        <v>159</v>
      </c>
      <c r="B161" s="4" t="s">
        <v>301</v>
      </c>
      <c r="C161" s="4" t="s">
        <v>302</v>
      </c>
      <c r="D161" s="3" t="s">
        <v>20</v>
      </c>
      <c r="E161" s="5">
        <v>0.35277777777777775</v>
      </c>
      <c r="F161" s="5">
        <v>0.73819444444444449</v>
      </c>
      <c r="G161" s="5">
        <f t="shared" si="10"/>
        <v>0.38541666666666674</v>
      </c>
      <c r="H161"/>
    </row>
    <row r="162" spans="1:8" ht="15.35">
      <c r="A162" s="3">
        <v>160</v>
      </c>
      <c r="B162" s="4" t="s">
        <v>267</v>
      </c>
      <c r="C162" s="4" t="s">
        <v>303</v>
      </c>
      <c r="D162" s="3" t="s">
        <v>25</v>
      </c>
      <c r="E162" s="5">
        <v>0.35347222222222219</v>
      </c>
      <c r="F162" s="5">
        <v>0.66180555555555554</v>
      </c>
      <c r="G162" s="5">
        <f t="shared" si="10"/>
        <v>0.30833333333333335</v>
      </c>
      <c r="H162"/>
    </row>
    <row r="163" spans="1:8" ht="15.35">
      <c r="A163" s="3">
        <v>161</v>
      </c>
      <c r="B163" s="4" t="s">
        <v>267</v>
      </c>
      <c r="C163" s="4" t="s">
        <v>304</v>
      </c>
      <c r="D163" s="3" t="s">
        <v>25</v>
      </c>
      <c r="E163" s="5" t="s">
        <v>10</v>
      </c>
      <c r="F163" s="5" t="str">
        <f>IF(E163="n/s",E163,".")</f>
        <v>n/s</v>
      </c>
      <c r="G163" s="5" t="str">
        <f t="shared" si="10"/>
        <v>n/s</v>
      </c>
      <c r="H163"/>
    </row>
    <row r="164" spans="1:8" ht="15.35">
      <c r="A164" s="3">
        <v>162</v>
      </c>
      <c r="B164" s="4" t="s">
        <v>305</v>
      </c>
      <c r="C164" s="4" t="s">
        <v>306</v>
      </c>
      <c r="D164" s="3" t="s">
        <v>9</v>
      </c>
      <c r="E164" s="5">
        <v>0.375</v>
      </c>
      <c r="F164" s="5">
        <v>0.53680555555555554</v>
      </c>
      <c r="G164" s="5">
        <f t="shared" si="10"/>
        <v>0.16180555555555554</v>
      </c>
      <c r="H164"/>
    </row>
    <row r="165" spans="1:8" ht="15.35">
      <c r="A165" s="3">
        <v>163</v>
      </c>
      <c r="B165" s="4" t="s">
        <v>307</v>
      </c>
      <c r="C165" s="4" t="s">
        <v>308</v>
      </c>
      <c r="D165" s="3" t="s">
        <v>9</v>
      </c>
      <c r="E165" s="5">
        <v>0.3840277777777778</v>
      </c>
      <c r="F165" s="5">
        <v>0.65416666666666667</v>
      </c>
      <c r="G165" s="5">
        <f t="shared" si="10"/>
        <v>0.27013888888888887</v>
      </c>
      <c r="H165"/>
    </row>
    <row r="166" spans="1:8" ht="15.35">
      <c r="A166" s="3">
        <v>164</v>
      </c>
      <c r="B166" s="4" t="s">
        <v>47</v>
      </c>
      <c r="C166" s="4" t="s">
        <v>309</v>
      </c>
      <c r="D166" s="3" t="s">
        <v>9</v>
      </c>
      <c r="E166" s="5">
        <v>0.375</v>
      </c>
      <c r="F166" s="5">
        <v>0.59791666666666665</v>
      </c>
      <c r="G166" s="5">
        <f t="shared" si="10"/>
        <v>0.22291666666666665</v>
      </c>
      <c r="H166"/>
    </row>
    <row r="167" spans="1:8" ht="15.35">
      <c r="A167" s="3">
        <v>165</v>
      </c>
      <c r="B167" s="4" t="s">
        <v>310</v>
      </c>
      <c r="C167" s="4" t="s">
        <v>311</v>
      </c>
      <c r="D167" s="3" t="s">
        <v>20</v>
      </c>
      <c r="E167" s="5">
        <v>0.34236111111111112</v>
      </c>
      <c r="F167" s="5" t="s">
        <v>26</v>
      </c>
      <c r="G167" s="5" t="s">
        <v>26</v>
      </c>
      <c r="H167" s="10"/>
    </row>
    <row r="168" spans="1:8" ht="15.35">
      <c r="A168" s="3">
        <v>166</v>
      </c>
      <c r="B168" s="4" t="s">
        <v>312</v>
      </c>
      <c r="C168" s="4" t="s">
        <v>313</v>
      </c>
      <c r="D168" s="3" t="s">
        <v>20</v>
      </c>
      <c r="E168" s="5">
        <v>0.33333333333333331</v>
      </c>
      <c r="F168" s="5">
        <v>0.61458333333333337</v>
      </c>
      <c r="G168" s="5">
        <f>IF(F168="N/S",F168,IF(F168="RTD",F168,IF(F168=".",F168,F168-E168)))</f>
        <v>0.28125000000000006</v>
      </c>
      <c r="H168" s="10"/>
    </row>
    <row r="169" spans="1:8" ht="15.35">
      <c r="A169" s="3">
        <v>167</v>
      </c>
      <c r="B169" s="4" t="s">
        <v>314</v>
      </c>
      <c r="C169" s="4" t="s">
        <v>315</v>
      </c>
      <c r="D169" s="3" t="s">
        <v>20</v>
      </c>
      <c r="E169" s="5">
        <v>0.37847222222222221</v>
      </c>
      <c r="F169" s="5" t="s">
        <v>26</v>
      </c>
      <c r="G169" s="5" t="s">
        <v>26</v>
      </c>
      <c r="H169" s="10"/>
    </row>
    <row r="170" spans="1:8" ht="15.35">
      <c r="A170" s="3">
        <v>168</v>
      </c>
      <c r="B170" s="4" t="s">
        <v>316</v>
      </c>
      <c r="C170" s="4" t="s">
        <v>315</v>
      </c>
      <c r="D170" s="3" t="s">
        <v>20</v>
      </c>
      <c r="E170" s="5" t="s">
        <v>10</v>
      </c>
      <c r="F170" s="5" t="str">
        <f>IF(E170="n/s",E170,".")</f>
        <v>n/s</v>
      </c>
      <c r="G170" s="5" t="str">
        <f t="shared" ref="G170:G193" si="11">IF(F170="N/S",F170,IF(F170="RTD",F170,IF(F170=".",F170,F170-E170)))</f>
        <v>n/s</v>
      </c>
      <c r="H170"/>
    </row>
    <row r="171" spans="1:8" ht="15.35">
      <c r="A171" s="3">
        <v>169</v>
      </c>
      <c r="B171" s="4" t="s">
        <v>317</v>
      </c>
      <c r="C171" s="4" t="s">
        <v>318</v>
      </c>
      <c r="D171" s="3" t="s">
        <v>20</v>
      </c>
      <c r="E171" s="5">
        <v>0.375</v>
      </c>
      <c r="F171" s="5">
        <v>0.64652777777777781</v>
      </c>
      <c r="G171" s="5">
        <f t="shared" si="11"/>
        <v>0.27152777777777781</v>
      </c>
      <c r="H171"/>
    </row>
    <row r="172" spans="1:8" ht="15.35">
      <c r="A172" s="3">
        <v>170</v>
      </c>
      <c r="B172" s="4" t="s">
        <v>152</v>
      </c>
      <c r="C172" s="4" t="s">
        <v>319</v>
      </c>
      <c r="D172" s="3" t="s">
        <v>25</v>
      </c>
      <c r="E172" s="5">
        <v>0.33333333333333331</v>
      </c>
      <c r="F172" s="5">
        <v>0.62638888888888888</v>
      </c>
      <c r="G172" s="5">
        <f t="shared" si="11"/>
        <v>0.29305555555555557</v>
      </c>
      <c r="H172"/>
    </row>
    <row r="173" spans="1:8" ht="15.35">
      <c r="A173" s="3">
        <v>171</v>
      </c>
      <c r="B173" s="4" t="s">
        <v>191</v>
      </c>
      <c r="C173" s="4" t="s">
        <v>319</v>
      </c>
      <c r="D173" s="3" t="s">
        <v>20</v>
      </c>
      <c r="E173" s="5">
        <v>0.375</v>
      </c>
      <c r="F173" s="5">
        <v>0.67499999999999993</v>
      </c>
      <c r="G173" s="5">
        <f t="shared" si="11"/>
        <v>0.29999999999999993</v>
      </c>
      <c r="H173"/>
    </row>
    <row r="174" spans="1:8" ht="15.35">
      <c r="A174" s="3">
        <v>172</v>
      </c>
      <c r="B174" s="4" t="s">
        <v>320</v>
      </c>
      <c r="C174" s="4" t="s">
        <v>321</v>
      </c>
      <c r="D174" s="3" t="s">
        <v>20</v>
      </c>
      <c r="E174" s="5">
        <v>0.37222222222222223</v>
      </c>
      <c r="F174" s="5">
        <v>0.62986111111111109</v>
      </c>
      <c r="G174" s="5">
        <f t="shared" si="11"/>
        <v>0.25763888888888886</v>
      </c>
      <c r="H174"/>
    </row>
    <row r="175" spans="1:8" ht="15.35">
      <c r="A175" s="3">
        <v>173</v>
      </c>
      <c r="B175" s="4" t="s">
        <v>322</v>
      </c>
      <c r="C175" s="4" t="s">
        <v>321</v>
      </c>
      <c r="D175" s="3" t="s">
        <v>20</v>
      </c>
      <c r="E175" s="5">
        <v>0.37222222222222223</v>
      </c>
      <c r="F175" s="5">
        <v>0.63124999999999998</v>
      </c>
      <c r="G175" s="5">
        <f t="shared" si="11"/>
        <v>0.25902777777777775</v>
      </c>
      <c r="H175"/>
    </row>
    <row r="176" spans="1:8" ht="15.35">
      <c r="A176" s="3">
        <v>174</v>
      </c>
      <c r="B176" s="4" t="s">
        <v>323</v>
      </c>
      <c r="C176" s="4" t="s">
        <v>324</v>
      </c>
      <c r="D176" s="3" t="s">
        <v>25</v>
      </c>
      <c r="E176" s="5">
        <v>0.35347222222222219</v>
      </c>
      <c r="F176" s="5">
        <v>0.66180555555555554</v>
      </c>
      <c r="G176" s="5">
        <f t="shared" si="11"/>
        <v>0.30833333333333335</v>
      </c>
      <c r="H176"/>
    </row>
    <row r="177" spans="1:8" ht="15.35">
      <c r="A177" s="3">
        <v>175</v>
      </c>
      <c r="B177" s="4" t="s">
        <v>325</v>
      </c>
      <c r="C177" s="4" t="s">
        <v>326</v>
      </c>
      <c r="D177" s="3" t="s">
        <v>20</v>
      </c>
      <c r="E177" s="5">
        <v>0.33333333333333331</v>
      </c>
      <c r="F177" s="5">
        <v>0.71388888888888891</v>
      </c>
      <c r="G177" s="5">
        <f t="shared" si="11"/>
        <v>0.38055555555555559</v>
      </c>
      <c r="H177"/>
    </row>
    <row r="178" spans="1:8" ht="15.35">
      <c r="A178" s="3">
        <v>176</v>
      </c>
      <c r="B178" s="4" t="s">
        <v>327</v>
      </c>
      <c r="C178" s="4" t="s">
        <v>328</v>
      </c>
      <c r="D178" s="3" t="s">
        <v>20</v>
      </c>
      <c r="E178" s="5" t="s">
        <v>10</v>
      </c>
      <c r="F178" s="5" t="str">
        <f>IF(E178="n/s",E178,".")</f>
        <v>n/s</v>
      </c>
      <c r="G178" s="5" t="str">
        <f t="shared" si="11"/>
        <v>n/s</v>
      </c>
      <c r="H178"/>
    </row>
    <row r="179" spans="1:8" ht="15.35">
      <c r="A179" s="3">
        <v>177</v>
      </c>
      <c r="B179" s="4" t="s">
        <v>329</v>
      </c>
      <c r="C179" s="4" t="s">
        <v>330</v>
      </c>
      <c r="D179" s="3" t="s">
        <v>9</v>
      </c>
      <c r="E179" s="5">
        <v>0.35624999999999996</v>
      </c>
      <c r="F179" s="5">
        <v>0.6333333333333333</v>
      </c>
      <c r="G179" s="5">
        <f t="shared" si="11"/>
        <v>0.27708333333333335</v>
      </c>
      <c r="H179"/>
    </row>
    <row r="180" spans="1:8" ht="15.35">
      <c r="A180" s="3">
        <v>178</v>
      </c>
      <c r="B180" s="4" t="s">
        <v>331</v>
      </c>
      <c r="C180" s="4" t="s">
        <v>332</v>
      </c>
      <c r="D180" s="3" t="s">
        <v>25</v>
      </c>
      <c r="E180" s="5" t="s">
        <v>10</v>
      </c>
      <c r="F180" s="5" t="str">
        <f>IF(E180="n/s",E180,".")</f>
        <v>n/s</v>
      </c>
      <c r="G180" s="5" t="str">
        <f t="shared" si="11"/>
        <v>n/s</v>
      </c>
      <c r="H180"/>
    </row>
    <row r="181" spans="1:8" ht="15.35">
      <c r="A181" s="3">
        <v>179</v>
      </c>
      <c r="B181" s="4" t="s">
        <v>149</v>
      </c>
      <c r="C181" s="4" t="s">
        <v>332</v>
      </c>
      <c r="D181" s="3" t="s">
        <v>25</v>
      </c>
      <c r="E181" s="5">
        <v>0.35902777777777778</v>
      </c>
      <c r="F181" s="5">
        <v>0.60833333333333339</v>
      </c>
      <c r="G181" s="5">
        <f t="shared" si="11"/>
        <v>0.24930555555555561</v>
      </c>
      <c r="H181"/>
    </row>
    <row r="182" spans="1:8" ht="15.35">
      <c r="A182" s="3">
        <v>180</v>
      </c>
      <c r="B182" s="4" t="s">
        <v>333</v>
      </c>
      <c r="C182" s="4" t="s">
        <v>334</v>
      </c>
      <c r="D182" s="3" t="s">
        <v>25</v>
      </c>
      <c r="E182" s="5" t="s">
        <v>10</v>
      </c>
      <c r="F182" s="5" t="str">
        <f>IF(E182="n/s",E182,".")</f>
        <v>n/s</v>
      </c>
      <c r="G182" s="5" t="str">
        <f t="shared" si="11"/>
        <v>n/s</v>
      </c>
      <c r="H182"/>
    </row>
    <row r="183" spans="1:8" ht="15.35">
      <c r="A183" s="3">
        <v>181</v>
      </c>
      <c r="B183" s="4" t="s">
        <v>88</v>
      </c>
      <c r="C183" s="4" t="s">
        <v>335</v>
      </c>
      <c r="D183" s="3" t="s">
        <v>9</v>
      </c>
      <c r="E183" s="5">
        <v>0.38263888888888886</v>
      </c>
      <c r="F183" s="5" t="s">
        <v>187</v>
      </c>
      <c r="G183" s="5" t="str">
        <f t="shared" si="11"/>
        <v>rtd</v>
      </c>
      <c r="H183"/>
    </row>
    <row r="184" spans="1:8" ht="15.35">
      <c r="A184" s="3">
        <v>182</v>
      </c>
      <c r="B184" s="4" t="s">
        <v>53</v>
      </c>
      <c r="C184" s="4" t="s">
        <v>336</v>
      </c>
      <c r="D184" s="3" t="s">
        <v>25</v>
      </c>
      <c r="E184" s="5" t="s">
        <v>10</v>
      </c>
      <c r="F184" s="5" t="str">
        <f>IF(E184="n/s",E184,".")</f>
        <v>n/s</v>
      </c>
      <c r="G184" s="5" t="str">
        <f t="shared" si="11"/>
        <v>n/s</v>
      </c>
      <c r="H184"/>
    </row>
    <row r="185" spans="1:8" ht="15.35">
      <c r="A185" s="3">
        <v>183</v>
      </c>
      <c r="B185" s="4" t="s">
        <v>152</v>
      </c>
      <c r="C185" s="4" t="s">
        <v>337</v>
      </c>
      <c r="D185" s="3" t="s">
        <v>20</v>
      </c>
      <c r="E185" s="5">
        <v>0.34652777777777777</v>
      </c>
      <c r="F185" s="5">
        <v>0.61944444444444446</v>
      </c>
      <c r="G185" s="5">
        <f t="shared" si="11"/>
        <v>0.2729166666666667</v>
      </c>
      <c r="H185"/>
    </row>
    <row r="186" spans="1:8" ht="15.35">
      <c r="A186" s="3">
        <v>184</v>
      </c>
      <c r="B186" s="4" t="s">
        <v>299</v>
      </c>
      <c r="C186" s="4" t="s">
        <v>338</v>
      </c>
      <c r="D186" s="3" t="s">
        <v>25</v>
      </c>
      <c r="E186" s="5" t="s">
        <v>10</v>
      </c>
      <c r="F186" s="5" t="str">
        <f>IF(E186="n/s",E186,".")</f>
        <v>n/s</v>
      </c>
      <c r="G186" s="5" t="str">
        <f t="shared" si="11"/>
        <v>n/s</v>
      </c>
      <c r="H186"/>
    </row>
    <row r="187" spans="1:8" ht="15.35">
      <c r="A187" s="3">
        <v>185</v>
      </c>
      <c r="B187" s="4" t="s">
        <v>339</v>
      </c>
      <c r="C187" s="4" t="s">
        <v>338</v>
      </c>
      <c r="D187" s="3" t="s">
        <v>25</v>
      </c>
      <c r="E187" s="5" t="s">
        <v>10</v>
      </c>
      <c r="F187" s="5" t="str">
        <f>IF(E187="n/s",E187,".")</f>
        <v>n/s</v>
      </c>
      <c r="G187" s="5" t="str">
        <f t="shared" si="11"/>
        <v>n/s</v>
      </c>
      <c r="H187"/>
    </row>
    <row r="188" spans="1:8" ht="15.35">
      <c r="A188" s="3">
        <v>186</v>
      </c>
      <c r="B188" s="4" t="s">
        <v>340</v>
      </c>
      <c r="C188" s="4" t="s">
        <v>341</v>
      </c>
      <c r="D188" s="3" t="s">
        <v>20</v>
      </c>
      <c r="E188" s="5">
        <v>0.33333333333333331</v>
      </c>
      <c r="F188" s="5">
        <v>0.73958333333333337</v>
      </c>
      <c r="G188" s="5">
        <f t="shared" si="11"/>
        <v>0.40625000000000006</v>
      </c>
      <c r="H188"/>
    </row>
    <row r="189" spans="1:8" ht="15.35">
      <c r="A189" s="3">
        <v>187</v>
      </c>
      <c r="B189" s="4" t="s">
        <v>156</v>
      </c>
      <c r="C189" s="4" t="s">
        <v>342</v>
      </c>
      <c r="D189" s="3" t="s">
        <v>20</v>
      </c>
      <c r="E189" s="5">
        <v>0.375</v>
      </c>
      <c r="F189" s="5">
        <v>0.59305555555555556</v>
      </c>
      <c r="G189" s="5">
        <f t="shared" si="11"/>
        <v>0.21805555555555556</v>
      </c>
      <c r="H189"/>
    </row>
    <row r="190" spans="1:8" ht="15.35">
      <c r="A190" s="3">
        <v>188</v>
      </c>
      <c r="B190" s="4" t="s">
        <v>343</v>
      </c>
      <c r="C190" s="4" t="s">
        <v>344</v>
      </c>
      <c r="D190" s="3" t="s">
        <v>20</v>
      </c>
      <c r="E190" s="5">
        <v>0.33333333333333331</v>
      </c>
      <c r="F190" s="5">
        <v>0.68958333333333333</v>
      </c>
      <c r="G190" s="5">
        <f t="shared" si="11"/>
        <v>0.35625000000000001</v>
      </c>
      <c r="H190"/>
    </row>
    <row r="191" spans="1:8" ht="15.35">
      <c r="A191" s="3">
        <v>189</v>
      </c>
      <c r="B191" s="4" t="s">
        <v>299</v>
      </c>
      <c r="C191" s="4" t="s">
        <v>345</v>
      </c>
      <c r="D191" s="3" t="s">
        <v>25</v>
      </c>
      <c r="E191" s="5">
        <v>0.35972222222222222</v>
      </c>
      <c r="F191" s="5">
        <v>0.52916666666666667</v>
      </c>
      <c r="G191" s="5">
        <f t="shared" si="11"/>
        <v>0.16944444444444445</v>
      </c>
      <c r="H191"/>
    </row>
    <row r="192" spans="1:8" ht="15.35">
      <c r="A192" s="3">
        <v>190</v>
      </c>
      <c r="B192" s="4" t="s">
        <v>346</v>
      </c>
      <c r="C192" s="4" t="s">
        <v>347</v>
      </c>
      <c r="D192" s="3" t="s">
        <v>20</v>
      </c>
      <c r="E192" s="5" t="s">
        <v>10</v>
      </c>
      <c r="F192" s="5" t="str">
        <f>IF(E192="n/s",E192,".")</f>
        <v>n/s</v>
      </c>
      <c r="G192" s="5" t="str">
        <f t="shared" si="11"/>
        <v>n/s</v>
      </c>
      <c r="H192"/>
    </row>
    <row r="193" spans="1:8" ht="15.35">
      <c r="A193" s="3">
        <v>191</v>
      </c>
      <c r="B193" s="4" t="s">
        <v>33</v>
      </c>
      <c r="C193" s="4" t="s">
        <v>348</v>
      </c>
      <c r="D193" s="3" t="s">
        <v>9</v>
      </c>
      <c r="E193" s="5" t="s">
        <v>10</v>
      </c>
      <c r="F193" s="5" t="str">
        <f>IF(E193="n/s",E193,".")</f>
        <v>n/s</v>
      </c>
      <c r="G193" s="5" t="str">
        <f t="shared" si="11"/>
        <v>n/s</v>
      </c>
      <c r="H193"/>
    </row>
    <row r="194" spans="1:8" ht="15.35">
      <c r="A194" s="3">
        <v>192</v>
      </c>
      <c r="B194" s="4" t="s">
        <v>349</v>
      </c>
      <c r="C194" s="4" t="s">
        <v>350</v>
      </c>
      <c r="D194" s="3" t="s">
        <v>25</v>
      </c>
      <c r="E194" s="5">
        <v>0.375</v>
      </c>
      <c r="F194" s="5" t="s">
        <v>26</v>
      </c>
      <c r="G194" s="5" t="s">
        <v>26</v>
      </c>
      <c r="H194" t="s">
        <v>256</v>
      </c>
    </row>
    <row r="195" spans="1:8" ht="15.35">
      <c r="A195" s="3">
        <v>193</v>
      </c>
      <c r="B195" s="4" t="s">
        <v>351</v>
      </c>
      <c r="C195" s="4" t="s">
        <v>352</v>
      </c>
      <c r="D195" s="3" t="s">
        <v>20</v>
      </c>
      <c r="E195" s="5">
        <v>0.33333333333333331</v>
      </c>
      <c r="F195" s="5">
        <v>0.65069444444444446</v>
      </c>
      <c r="G195" s="5">
        <f>IF(F195="N/S",F195,IF(F195="RTD",F195,IF(F195=".",F195,F195-E195)))</f>
        <v>0.31736111111111115</v>
      </c>
      <c r="H195"/>
    </row>
    <row r="196" spans="1:8" ht="15.35">
      <c r="A196" s="3">
        <v>194</v>
      </c>
      <c r="B196" s="4" t="s">
        <v>353</v>
      </c>
      <c r="C196" s="4" t="s">
        <v>354</v>
      </c>
      <c r="D196" s="3" t="s">
        <v>25</v>
      </c>
      <c r="E196" s="5">
        <v>0.34236111111111112</v>
      </c>
      <c r="F196" s="5" t="s">
        <v>26</v>
      </c>
      <c r="G196" s="5" t="s">
        <v>26</v>
      </c>
      <c r="H196"/>
    </row>
    <row r="197" spans="1:8" ht="15.35">
      <c r="A197" s="3">
        <v>195</v>
      </c>
      <c r="B197" s="4" t="s">
        <v>355</v>
      </c>
      <c r="C197" s="4" t="s">
        <v>356</v>
      </c>
      <c r="D197" s="3" t="s">
        <v>9</v>
      </c>
      <c r="E197" s="5">
        <v>0.35624999999999996</v>
      </c>
      <c r="F197" s="5">
        <v>0.58194444444444438</v>
      </c>
      <c r="G197" s="5">
        <f>IF(F197="N/S",F197,IF(F197="RTD",F197,IF(F197=".",F197,F197-E197)))</f>
        <v>0.22569444444444442</v>
      </c>
      <c r="H197"/>
    </row>
    <row r="198" spans="1:8" ht="15.35">
      <c r="A198" s="3">
        <v>196</v>
      </c>
      <c r="B198" s="4" t="s">
        <v>357</v>
      </c>
      <c r="C198" s="4" t="s">
        <v>358</v>
      </c>
      <c r="D198" s="3" t="s">
        <v>20</v>
      </c>
      <c r="E198" s="5">
        <v>0.33333333333333331</v>
      </c>
      <c r="F198" s="5">
        <v>0.68958333333333333</v>
      </c>
      <c r="G198" s="5">
        <f>IF(F198="N/S",F198,IF(F198="RTD",F198,IF(F198=".",F198,F198-E198)))</f>
        <v>0.35625000000000001</v>
      </c>
      <c r="H198"/>
    </row>
    <row r="199" spans="1:8" ht="15.35">
      <c r="A199" s="3">
        <v>197</v>
      </c>
      <c r="B199" s="4" t="s">
        <v>62</v>
      </c>
      <c r="C199" s="4" t="s">
        <v>358</v>
      </c>
      <c r="D199" s="3" t="s">
        <v>20</v>
      </c>
      <c r="E199" s="5">
        <v>0.33333333333333331</v>
      </c>
      <c r="F199" s="5">
        <v>0.68958333333333333</v>
      </c>
      <c r="G199" s="5">
        <f>IF(F199="N/S",F199,IF(F199="RTD",F199,IF(F199=".",F199,F199-E199)))</f>
        <v>0.35625000000000001</v>
      </c>
      <c r="H199"/>
    </row>
    <row r="200" spans="1:8" ht="15.35">
      <c r="A200" s="3">
        <v>198</v>
      </c>
      <c r="B200" s="4" t="s">
        <v>253</v>
      </c>
      <c r="C200" s="4" t="s">
        <v>359</v>
      </c>
      <c r="D200" s="3" t="s">
        <v>20</v>
      </c>
      <c r="E200" s="5">
        <v>0.375</v>
      </c>
      <c r="F200" s="5">
        <v>0.64861111111111114</v>
      </c>
      <c r="G200" s="5">
        <f>IF(F200="N/S",F200,IF(F200="RTD",F200,IF(F200=".",F200,F200-E200)))</f>
        <v>0.27361111111111114</v>
      </c>
      <c r="H200"/>
    </row>
    <row r="201" spans="1:8" ht="15.35">
      <c r="A201" s="3">
        <v>199</v>
      </c>
      <c r="B201" s="4" t="s">
        <v>217</v>
      </c>
      <c r="C201" s="4" t="s">
        <v>360</v>
      </c>
      <c r="D201" s="3" t="s">
        <v>20</v>
      </c>
      <c r="E201" s="5" t="s">
        <v>21</v>
      </c>
      <c r="F201" s="5" t="str">
        <f>IF(E201="n/s",E201,IF(E201="w/d",E201,"."))</f>
        <v>w/d</v>
      </c>
      <c r="G201" s="5" t="str">
        <f>IF(F201="N/S",F201,IF(F201="w/d",F201,IF(F201="RTD",F201,IF(F201=".",F201,F201-E201))))</f>
        <v>w/d</v>
      </c>
      <c r="H201"/>
    </row>
    <row r="202" spans="1:8" ht="15.35">
      <c r="A202" s="3">
        <v>200</v>
      </c>
      <c r="B202" s="4" t="s">
        <v>152</v>
      </c>
      <c r="C202" s="4" t="s">
        <v>361</v>
      </c>
      <c r="D202" s="3" t="s">
        <v>20</v>
      </c>
      <c r="E202" s="5">
        <v>0.37916666666666665</v>
      </c>
      <c r="F202" s="5">
        <v>0.64236111111111116</v>
      </c>
      <c r="G202" s="5">
        <f>IF(F202="N/S",F202,IF(F202="RTD",F202,IF(F202=".",F202,F202-E202)))</f>
        <v>0.26319444444444451</v>
      </c>
      <c r="H202"/>
    </row>
    <row r="203" spans="1:8" ht="15.35">
      <c r="A203" s="3">
        <v>201</v>
      </c>
      <c r="B203" s="4" t="s">
        <v>157</v>
      </c>
      <c r="C203" s="4" t="s">
        <v>362</v>
      </c>
      <c r="D203" s="3" t="s">
        <v>25</v>
      </c>
      <c r="E203" s="5">
        <v>0.33333333333333331</v>
      </c>
      <c r="F203" s="5">
        <v>0.54027777777777775</v>
      </c>
      <c r="G203" s="5">
        <f>IF(F203="N/S",F203,IF(F203="RTD",F203,IF(F203=".",F203,F203-E203)))</f>
        <v>0.20694444444444443</v>
      </c>
      <c r="H203"/>
    </row>
    <row r="204" spans="1:8" ht="15.35">
      <c r="A204" s="3">
        <v>202</v>
      </c>
      <c r="B204" s="4" t="s">
        <v>363</v>
      </c>
      <c r="C204" s="4" t="s">
        <v>364</v>
      </c>
      <c r="D204" s="3" t="s">
        <v>20</v>
      </c>
      <c r="E204" s="5">
        <v>0.36874999999999997</v>
      </c>
      <c r="F204" s="5">
        <v>0.71388888888888891</v>
      </c>
      <c r="G204" s="5">
        <f>IF(F204="N/S",F204,IF(F204="RTD",F204,IF(F204=".",F204,F204-E204)))</f>
        <v>0.34513888888888894</v>
      </c>
      <c r="H204"/>
    </row>
    <row r="205" spans="1:8" ht="15.35">
      <c r="A205" s="3">
        <v>203</v>
      </c>
      <c r="B205" s="4" t="s">
        <v>365</v>
      </c>
      <c r="C205" s="4" t="s">
        <v>366</v>
      </c>
      <c r="D205" s="3" t="s">
        <v>20</v>
      </c>
      <c r="E205" s="5">
        <v>0.37847222222222221</v>
      </c>
      <c r="F205" s="5" t="s">
        <v>26</v>
      </c>
      <c r="G205" s="5" t="s">
        <v>26</v>
      </c>
      <c r="H205"/>
    </row>
    <row r="206" spans="1:8" ht="15.35">
      <c r="A206" s="3">
        <v>204</v>
      </c>
      <c r="B206" s="4" t="s">
        <v>367</v>
      </c>
      <c r="C206" s="4" t="s">
        <v>368</v>
      </c>
      <c r="D206" s="3" t="s">
        <v>20</v>
      </c>
      <c r="E206" s="5" t="s">
        <v>10</v>
      </c>
      <c r="F206" s="5" t="str">
        <f>IF(E206="n/s",E206,".")</f>
        <v>n/s</v>
      </c>
      <c r="G206" s="5" t="str">
        <f>IF(F206="N/S",F206,IF(F206="RTD",F206,IF(F206=".",F206,F206-E206)))</f>
        <v>n/s</v>
      </c>
      <c r="H206"/>
    </row>
    <row r="207" spans="1:8" ht="15.35">
      <c r="A207" s="3">
        <v>205</v>
      </c>
      <c r="B207" s="4" t="s">
        <v>369</v>
      </c>
      <c r="C207" s="4" t="s">
        <v>370</v>
      </c>
      <c r="D207" s="3" t="s">
        <v>9</v>
      </c>
      <c r="E207" s="5">
        <v>0.38263888888888886</v>
      </c>
      <c r="F207" s="5" t="s">
        <v>187</v>
      </c>
      <c r="G207" s="5" t="str">
        <f>IF(F207="N/S",F207,IF(F207="RTD",F207,IF(F207=".",F207,F207-E207)))</f>
        <v>rtd</v>
      </c>
      <c r="H207"/>
    </row>
    <row r="208" spans="1:8" ht="15.35">
      <c r="A208" s="3">
        <v>206</v>
      </c>
      <c r="B208" s="4" t="s">
        <v>371</v>
      </c>
      <c r="C208" s="4" t="s">
        <v>372</v>
      </c>
      <c r="D208" s="3" t="s">
        <v>20</v>
      </c>
      <c r="E208" s="5" t="s">
        <v>21</v>
      </c>
      <c r="F208" s="5" t="str">
        <f>IF(E208="n/s",E208,IF(E208="w/d",E208,"."))</f>
        <v>w/d</v>
      </c>
      <c r="G208" s="5" t="str">
        <f>IF(F208="N/S",F208,IF(F208="w/d",F208,IF(F208="RTD",F208,IF(F208=".",F208,F208-E208))))</f>
        <v>w/d</v>
      </c>
      <c r="H208"/>
    </row>
    <row r="209" spans="1:8" ht="15.35">
      <c r="A209" s="3">
        <v>207</v>
      </c>
      <c r="B209" s="4" t="s">
        <v>143</v>
      </c>
      <c r="C209" s="4" t="s">
        <v>373</v>
      </c>
      <c r="D209" s="3" t="s">
        <v>9</v>
      </c>
      <c r="E209" s="5">
        <v>0.34444444444444444</v>
      </c>
      <c r="F209" s="5">
        <v>0.60069444444444453</v>
      </c>
      <c r="G209" s="5">
        <f>IF(F209="N/S",F209,IF(F209="RTD",F209,IF(F209=".",F209,F209-E209)))</f>
        <v>0.25625000000000009</v>
      </c>
      <c r="H209"/>
    </row>
    <row r="210" spans="1:8" ht="15.35">
      <c r="A210" s="3">
        <v>208</v>
      </c>
      <c r="B210" s="4" t="s">
        <v>353</v>
      </c>
      <c r="C210" s="4" t="s">
        <v>374</v>
      </c>
      <c r="D210" s="3" t="s">
        <v>20</v>
      </c>
      <c r="E210" s="5">
        <v>0.34236111111111112</v>
      </c>
      <c r="F210" s="5" t="s">
        <v>26</v>
      </c>
      <c r="G210" s="5" t="s">
        <v>26</v>
      </c>
      <c r="H210"/>
    </row>
    <row r="211" spans="1:8" ht="15.35">
      <c r="A211" s="3">
        <v>209</v>
      </c>
      <c r="B211" s="4" t="s">
        <v>375</v>
      </c>
      <c r="C211" s="4" t="s">
        <v>376</v>
      </c>
      <c r="D211" s="3" t="s">
        <v>20</v>
      </c>
      <c r="E211" s="5">
        <v>0.3298611111111111</v>
      </c>
      <c r="F211" s="5">
        <v>0.60138888888888897</v>
      </c>
      <c r="G211" s="5">
        <f>IF(F211="N/S",F211,IF(F211="RTD",F211,IF(F211=".",F211,F211-E211)))</f>
        <v>0.27152777777777787</v>
      </c>
      <c r="H211"/>
    </row>
    <row r="212" spans="1:8" ht="15.35">
      <c r="A212" s="3">
        <v>210</v>
      </c>
      <c r="B212" s="4" t="s">
        <v>377</v>
      </c>
      <c r="C212" s="4" t="s">
        <v>376</v>
      </c>
      <c r="D212" s="3" t="s">
        <v>20</v>
      </c>
      <c r="E212" s="5">
        <v>0.3298611111111111</v>
      </c>
      <c r="F212" s="5">
        <v>0.60138888888888897</v>
      </c>
      <c r="G212" s="5">
        <f>IF(F212="N/S",F212,IF(F212="RTD",F212,IF(F212=".",F212,F212-E212)))</f>
        <v>0.27152777777777787</v>
      </c>
      <c r="H212"/>
    </row>
    <row r="213" spans="1:8" ht="15.35">
      <c r="A213" s="3">
        <v>211</v>
      </c>
      <c r="B213" s="4" t="s">
        <v>378</v>
      </c>
      <c r="C213" s="4" t="s">
        <v>379</v>
      </c>
      <c r="D213" s="3" t="s">
        <v>20</v>
      </c>
      <c r="E213" s="5">
        <v>0.38194444444444442</v>
      </c>
      <c r="F213" s="5">
        <v>0.59305555555555556</v>
      </c>
      <c r="G213" s="5">
        <f>IF(F213="N/S",F213,IF(F213="RTD",F213,IF(F213=".",F213,F213-E213)))</f>
        <v>0.21111111111111114</v>
      </c>
      <c r="H213"/>
    </row>
    <row r="214" spans="1:8" ht="15.35">
      <c r="A214" s="3">
        <v>212</v>
      </c>
      <c r="B214" s="4" t="s">
        <v>380</v>
      </c>
      <c r="C214" s="4" t="s">
        <v>381</v>
      </c>
      <c r="D214" s="3" t="s">
        <v>20</v>
      </c>
      <c r="E214" s="5" t="s">
        <v>21</v>
      </c>
      <c r="F214" s="5" t="str">
        <f>IF(E214="n/s",E214,IF(E214="w/d",E214,"."))</f>
        <v>w/d</v>
      </c>
      <c r="G214" s="5" t="str">
        <f>IF(F214="N/S",F214,IF(F214="w/d",F214,IF(F214="RTD",F214,IF(F214=".",F214,F214-E214))))</f>
        <v>w/d</v>
      </c>
      <c r="H214"/>
    </row>
    <row r="215" spans="1:8" ht="15.35">
      <c r="A215" s="3">
        <v>213</v>
      </c>
      <c r="B215" s="4" t="s">
        <v>382</v>
      </c>
      <c r="C215" s="4" t="s">
        <v>383</v>
      </c>
      <c r="D215" s="3" t="s">
        <v>9</v>
      </c>
      <c r="E215" s="5">
        <v>0.375</v>
      </c>
      <c r="F215" s="5">
        <v>0.59791666666666665</v>
      </c>
      <c r="G215" s="5">
        <f t="shared" ref="G215:G224" si="12">IF(F215="N/S",F215,IF(F215="RTD",F215,IF(F215=".",F215,F215-E215)))</f>
        <v>0.22291666666666665</v>
      </c>
      <c r="H215"/>
    </row>
    <row r="216" spans="1:8" ht="15.35">
      <c r="A216" s="3">
        <v>214</v>
      </c>
      <c r="B216" s="4" t="s">
        <v>384</v>
      </c>
      <c r="C216" s="4" t="s">
        <v>383</v>
      </c>
      <c r="D216" s="3" t="s">
        <v>20</v>
      </c>
      <c r="E216" s="5">
        <v>0.33333333333333331</v>
      </c>
      <c r="F216" s="5">
        <v>0.69513888888888886</v>
      </c>
      <c r="G216" s="5">
        <f t="shared" si="12"/>
        <v>0.36180555555555555</v>
      </c>
      <c r="H216"/>
    </row>
    <row r="217" spans="1:8" ht="15.35">
      <c r="A217" s="3">
        <v>215</v>
      </c>
      <c r="B217" s="4" t="s">
        <v>385</v>
      </c>
      <c r="C217" s="4" t="s">
        <v>386</v>
      </c>
      <c r="D217" s="3" t="s">
        <v>20</v>
      </c>
      <c r="E217" s="5">
        <v>0.37916666666666665</v>
      </c>
      <c r="F217" s="5">
        <v>0.64236111111111116</v>
      </c>
      <c r="G217" s="5">
        <f t="shared" si="12"/>
        <v>0.26319444444444451</v>
      </c>
      <c r="H217"/>
    </row>
    <row r="218" spans="1:8" ht="15.35">
      <c r="A218" s="3">
        <v>216</v>
      </c>
      <c r="B218" s="4" t="s">
        <v>23</v>
      </c>
      <c r="C218" s="4" t="s">
        <v>387</v>
      </c>
      <c r="D218" s="3" t="s">
        <v>20</v>
      </c>
      <c r="E218" s="5">
        <v>0.37708333333333333</v>
      </c>
      <c r="F218" s="5">
        <v>0.69861111111111107</v>
      </c>
      <c r="G218" s="5">
        <f t="shared" si="12"/>
        <v>0.32152777777777775</v>
      </c>
      <c r="H218"/>
    </row>
    <row r="219" spans="1:8" ht="15.35">
      <c r="A219" s="3">
        <v>217</v>
      </c>
      <c r="B219" s="4" t="s">
        <v>163</v>
      </c>
      <c r="C219" s="4" t="s">
        <v>388</v>
      </c>
      <c r="D219" s="3" t="s">
        <v>25</v>
      </c>
      <c r="E219" s="5">
        <v>0.375</v>
      </c>
      <c r="F219" s="5">
        <v>0.56666666666666665</v>
      </c>
      <c r="G219" s="5">
        <f t="shared" si="12"/>
        <v>0.19166666666666665</v>
      </c>
      <c r="H219"/>
    </row>
    <row r="220" spans="1:8" ht="15.35">
      <c r="A220" s="3">
        <v>218</v>
      </c>
      <c r="B220" s="4" t="s">
        <v>389</v>
      </c>
      <c r="C220" s="4" t="s">
        <v>390</v>
      </c>
      <c r="D220" s="3" t="s">
        <v>20</v>
      </c>
      <c r="E220" s="5">
        <v>0.33749999999999997</v>
      </c>
      <c r="F220" s="5">
        <v>0.72361111111111109</v>
      </c>
      <c r="G220" s="5">
        <f t="shared" si="12"/>
        <v>0.38611111111111113</v>
      </c>
      <c r="H220"/>
    </row>
    <row r="221" spans="1:8" ht="15.35">
      <c r="A221" s="3">
        <v>219</v>
      </c>
      <c r="B221" s="4" t="s">
        <v>391</v>
      </c>
      <c r="C221" s="4" t="s">
        <v>390</v>
      </c>
      <c r="D221" s="3" t="s">
        <v>20</v>
      </c>
      <c r="E221" s="5" t="s">
        <v>10</v>
      </c>
      <c r="F221" s="5" t="str">
        <f>IF(E221="n/s",E221,".")</f>
        <v>n/s</v>
      </c>
      <c r="G221" s="5" t="str">
        <f t="shared" si="12"/>
        <v>n/s</v>
      </c>
      <c r="H221"/>
    </row>
    <row r="222" spans="1:8" ht="15.35">
      <c r="A222" s="3">
        <v>220</v>
      </c>
      <c r="B222" s="4" t="s">
        <v>139</v>
      </c>
      <c r="C222" s="4" t="s">
        <v>392</v>
      </c>
      <c r="D222" s="3" t="s">
        <v>20</v>
      </c>
      <c r="E222" s="5">
        <v>0.375</v>
      </c>
      <c r="F222" s="5">
        <v>0.64652777777777781</v>
      </c>
      <c r="G222" s="5">
        <f t="shared" si="12"/>
        <v>0.27152777777777781</v>
      </c>
      <c r="H222"/>
    </row>
    <row r="223" spans="1:8" ht="15.35">
      <c r="A223" s="3">
        <v>221</v>
      </c>
      <c r="B223" s="4" t="s">
        <v>41</v>
      </c>
      <c r="C223" s="4" t="s">
        <v>393</v>
      </c>
      <c r="D223" s="3" t="s">
        <v>20</v>
      </c>
      <c r="E223" s="5">
        <v>0.33333333333333331</v>
      </c>
      <c r="F223" s="5">
        <v>0.73958333333333337</v>
      </c>
      <c r="G223" s="5">
        <f t="shared" si="12"/>
        <v>0.40625000000000006</v>
      </c>
      <c r="H223"/>
    </row>
    <row r="224" spans="1:8" customFormat="1" ht="15.35">
      <c r="A224" s="3">
        <v>222</v>
      </c>
      <c r="B224" s="4" t="s">
        <v>230</v>
      </c>
      <c r="C224" s="4" t="s">
        <v>394</v>
      </c>
      <c r="D224" s="3" t="s">
        <v>9</v>
      </c>
      <c r="E224" s="5">
        <v>0.35624999999999996</v>
      </c>
      <c r="F224" s="5">
        <v>0.6333333333333333</v>
      </c>
      <c r="G224" s="5">
        <f t="shared" si="12"/>
        <v>0.27708333333333335</v>
      </c>
    </row>
    <row r="337" spans="2:16" ht="15.35"/>
    <row r="338" spans="2:16" ht="15.35"/>
    <row r="339" spans="2:16" customFormat="1" ht="15.35">
      <c r="P339" s="6"/>
    </row>
    <row r="340" spans="2:16" customFormat="1" ht="15.35">
      <c r="P340" s="6"/>
    </row>
    <row r="341" spans="2:16" ht="15.35">
      <c r="B341"/>
      <c r="C341"/>
      <c r="D341"/>
      <c r="E341"/>
      <c r="F341"/>
      <c r="G341"/>
      <c r="H341"/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by_number</vt:lpstr>
      <vt:lpstr>by_number!_xlnm._FilterDatabase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 bunker</dc:creator>
  <cp:lastModifiedBy>Gill Bunker</cp:lastModifiedBy>
  <cp:revision>90</cp:revision>
  <dcterms:created xsi:type="dcterms:W3CDTF">2017-05-06T18:09:00Z</dcterms:created>
  <dcterms:modified xsi:type="dcterms:W3CDTF">2024-12-17T15:34:12Z</dcterms:modified>
</cp:coreProperties>
</file>